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2016\folderredir\luis\Documents\A-2023\FACTORY SHOP 2023\"/>
    </mc:Choice>
  </mc:AlternateContent>
  <xr:revisionPtr revIDLastSave="0" documentId="13_ncr:1_{989E16D7-DF71-44A9-9025-5871A1529F98}" xr6:coauthVersionLast="47" xr6:coauthVersionMax="47" xr10:uidLastSave="{00000000-0000-0000-0000-000000000000}"/>
  <bookViews>
    <workbookView xWindow="-28920" yWindow="-120" windowWidth="29040" windowHeight="15720" activeTab="1" xr2:uid="{00000000-000D-0000-FFFF-FFFF00000000}"/>
  </bookViews>
  <sheets>
    <sheet name="PER CASE " sheetId="1" r:id="rId1"/>
    <sheet name="PER PACK" sheetId="2" r:id="rId2"/>
  </sheets>
  <externalReferences>
    <externalReference r:id="rId3"/>
    <externalReference r:id="rId4"/>
  </externalReferences>
  <definedNames>
    <definedName name="_xlnm._FilterDatabase" localSheetId="0" hidden="1">'PER CASE '!$A$12:$D$154</definedName>
  </definedNames>
  <calcPr calcId="191029"/>
</workbook>
</file>

<file path=xl/calcChain.xml><?xml version="1.0" encoding="utf-8"?>
<calcChain xmlns="http://schemas.openxmlformats.org/spreadsheetml/2006/main">
  <c r="I112" i="2" l="1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H111" i="2"/>
  <c r="I111" i="2" s="1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11" i="2"/>
  <c r="G99" i="2"/>
  <c r="G100" i="2"/>
  <c r="G101" i="2"/>
  <c r="G102" i="2"/>
  <c r="G103" i="2"/>
  <c r="G104" i="2"/>
  <c r="G105" i="2"/>
  <c r="G106" i="2"/>
  <c r="G107" i="2"/>
  <c r="G108" i="2"/>
  <c r="G98" i="2"/>
  <c r="H99" i="2"/>
  <c r="I99" i="2" s="1"/>
  <c r="H100" i="2"/>
  <c r="I100" i="2" s="1"/>
  <c r="H101" i="2"/>
  <c r="H102" i="2"/>
  <c r="H103" i="2"/>
  <c r="I103" i="2" s="1"/>
  <c r="H104" i="2"/>
  <c r="I104" i="2" s="1"/>
  <c r="H105" i="2"/>
  <c r="H106" i="2"/>
  <c r="I106" i="2" s="1"/>
  <c r="H107" i="2"/>
  <c r="I107" i="2" s="1"/>
  <c r="H108" i="2"/>
  <c r="I108" i="2" s="1"/>
  <c r="H98" i="2"/>
  <c r="I98" i="2" s="1"/>
  <c r="I101" i="2"/>
  <c r="I102" i="2"/>
  <c r="I105" i="2"/>
  <c r="H72" i="2"/>
  <c r="I72" i="2" s="1"/>
  <c r="H73" i="2"/>
  <c r="I73" i="2" s="1"/>
  <c r="H74" i="2"/>
  <c r="I74" i="2" s="1"/>
  <c r="H75" i="2"/>
  <c r="I75" i="2" s="1"/>
  <c r="H76" i="2"/>
  <c r="I76" i="2" s="1"/>
  <c r="H77" i="2"/>
  <c r="I77" i="2" s="1"/>
  <c r="H78" i="2"/>
  <c r="I78" i="2" s="1"/>
  <c r="H79" i="2"/>
  <c r="I79" i="2" s="1"/>
  <c r="H80" i="2"/>
  <c r="I80" i="2" s="1"/>
  <c r="H81" i="2"/>
  <c r="I81" i="2" s="1"/>
  <c r="H82" i="2"/>
  <c r="I82" i="2" s="1"/>
  <c r="H83" i="2"/>
  <c r="I83" i="2" s="1"/>
  <c r="H84" i="2"/>
  <c r="I84" i="2" s="1"/>
  <c r="H85" i="2"/>
  <c r="I85" i="2" s="1"/>
  <c r="H86" i="2"/>
  <c r="I86" i="2" s="1"/>
  <c r="H87" i="2"/>
  <c r="I87" i="2" s="1"/>
  <c r="H88" i="2"/>
  <c r="I88" i="2" s="1"/>
  <c r="H89" i="2"/>
  <c r="I89" i="2" s="1"/>
  <c r="H90" i="2"/>
  <c r="I90" i="2" s="1"/>
  <c r="H91" i="2"/>
  <c r="I91" i="2" s="1"/>
  <c r="H92" i="2"/>
  <c r="I92" i="2" s="1"/>
  <c r="H93" i="2"/>
  <c r="I93" i="2" s="1"/>
  <c r="H94" i="2"/>
  <c r="I94" i="2" s="1"/>
  <c r="H95" i="2"/>
  <c r="I95" i="2" s="1"/>
  <c r="H71" i="2"/>
  <c r="I71" i="2" s="1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71" i="2"/>
  <c r="I33" i="2"/>
  <c r="I34" i="2"/>
  <c r="I35" i="2"/>
  <c r="I38" i="2"/>
  <c r="I39" i="2"/>
  <c r="I40" i="2"/>
  <c r="I42" i="2"/>
  <c r="I49" i="2"/>
  <c r="I50" i="2"/>
  <c r="I52" i="2"/>
  <c r="I53" i="2"/>
  <c r="I54" i="2"/>
  <c r="I55" i="2"/>
  <c r="I59" i="2"/>
  <c r="I60" i="2"/>
  <c r="I23" i="2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H34" i="2"/>
  <c r="H35" i="2"/>
  <c r="H36" i="2"/>
  <c r="I36" i="2" s="1"/>
  <c r="H37" i="2"/>
  <c r="I37" i="2" s="1"/>
  <c r="H38" i="2"/>
  <c r="H39" i="2"/>
  <c r="H40" i="2"/>
  <c r="H41" i="2"/>
  <c r="I41" i="2" s="1"/>
  <c r="H42" i="2"/>
  <c r="H43" i="2"/>
  <c r="I43" i="2" s="1"/>
  <c r="H44" i="2"/>
  <c r="I44" i="2" s="1"/>
  <c r="H45" i="2"/>
  <c r="I45" i="2" s="1"/>
  <c r="H46" i="2"/>
  <c r="I46" i="2" s="1"/>
  <c r="H47" i="2"/>
  <c r="I47" i="2" s="1"/>
  <c r="H48" i="2"/>
  <c r="I48" i="2" s="1"/>
  <c r="H49" i="2"/>
  <c r="H50" i="2"/>
  <c r="H51" i="2"/>
  <c r="I51" i="2" s="1"/>
  <c r="H52" i="2"/>
  <c r="H53" i="2"/>
  <c r="H54" i="2"/>
  <c r="H55" i="2"/>
  <c r="H56" i="2"/>
  <c r="I56" i="2" s="1"/>
  <c r="H57" i="2"/>
  <c r="I57" i="2" s="1"/>
  <c r="H58" i="2"/>
  <c r="I58" i="2" s="1"/>
  <c r="H59" i="2"/>
  <c r="H60" i="2"/>
  <c r="H61" i="2"/>
  <c r="I61" i="2" s="1"/>
  <c r="H62" i="2"/>
  <c r="I62" i="2" s="1"/>
  <c r="H63" i="2"/>
  <c r="I63" i="2" s="1"/>
  <c r="H64" i="2"/>
  <c r="I64" i="2" s="1"/>
  <c r="H65" i="2"/>
  <c r="I65" i="2" s="1"/>
  <c r="H66" i="2"/>
  <c r="I66" i="2" s="1"/>
  <c r="H67" i="2"/>
  <c r="I67" i="2" s="1"/>
  <c r="H68" i="2"/>
  <c r="I68" i="2" s="1"/>
  <c r="H22" i="2"/>
  <c r="I22" i="2" s="1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22" i="2"/>
  <c r="G16" i="2"/>
  <c r="G17" i="2"/>
  <c r="G18" i="2"/>
  <c r="G12" i="2"/>
  <c r="G19" i="2"/>
  <c r="G13" i="2"/>
  <c r="G14" i="2"/>
  <c r="H16" i="2"/>
  <c r="I16" i="2" s="1"/>
  <c r="H17" i="2"/>
  <c r="I17" i="2" s="1"/>
  <c r="H18" i="2"/>
  <c r="I18" i="2" s="1"/>
  <c r="H12" i="2"/>
  <c r="I12" i="2" s="1"/>
  <c r="H19" i="2"/>
  <c r="I19" i="2" s="1"/>
  <c r="H13" i="2"/>
  <c r="I13" i="2" s="1"/>
  <c r="H14" i="2"/>
  <c r="I14" i="2" s="1"/>
  <c r="H15" i="2"/>
  <c r="I15" i="2" s="1"/>
  <c r="G15" i="2"/>
  <c r="H19" i="1"/>
  <c r="I19" i="1" s="1"/>
  <c r="G19" i="1"/>
  <c r="C9" i="2" l="1"/>
  <c r="H69" i="1"/>
  <c r="I69" i="1" s="1"/>
  <c r="C8" i="1"/>
  <c r="A58" i="1"/>
  <c r="A57" i="1"/>
  <c r="A156" i="1"/>
  <c r="A157" i="1"/>
  <c r="A154" i="1"/>
  <c r="A153" i="1"/>
  <c r="A131" i="1"/>
  <c r="A132" i="1"/>
  <c r="F132" i="1"/>
  <c r="G132" i="1" s="1"/>
  <c r="D132" i="1"/>
  <c r="F131" i="1"/>
  <c r="G131" i="1" s="1"/>
  <c r="D131" i="1"/>
  <c r="G153" i="1"/>
  <c r="D153" i="1"/>
  <c r="C153" i="1"/>
  <c r="G154" i="1"/>
  <c r="D154" i="1"/>
  <c r="C154" i="1"/>
  <c r="F157" i="1"/>
  <c r="G157" i="1" s="1"/>
  <c r="D157" i="1"/>
  <c r="C157" i="1"/>
  <c r="F156" i="1"/>
  <c r="G156" i="1" s="1"/>
  <c r="D156" i="1"/>
  <c r="C156" i="1"/>
  <c r="G57" i="1"/>
  <c r="D57" i="1"/>
  <c r="C57" i="1"/>
  <c r="G58" i="1"/>
  <c r="D58" i="1"/>
  <c r="C58" i="1"/>
  <c r="F53" i="1"/>
  <c r="G53" i="1" s="1"/>
  <c r="D53" i="1"/>
  <c r="C53" i="1"/>
  <c r="A53" i="1"/>
  <c r="F45" i="1"/>
  <c r="G45" i="1" s="1"/>
  <c r="D45" i="1"/>
  <c r="C45" i="1"/>
  <c r="A45" i="1"/>
  <c r="C44" i="1"/>
  <c r="A44" i="1"/>
  <c r="G42" i="1"/>
  <c r="G16" i="1"/>
  <c r="G15" i="1"/>
  <c r="G14" i="1"/>
  <c r="G11" i="1"/>
  <c r="G12" i="1"/>
  <c r="G13" i="1"/>
  <c r="G34" i="1"/>
  <c r="F26" i="1"/>
  <c r="G26" i="1" s="1"/>
  <c r="G25" i="1"/>
  <c r="G30" i="1"/>
  <c r="G27" i="1"/>
  <c r="G24" i="1"/>
  <c r="F44" i="1"/>
  <c r="G44" i="1" s="1"/>
  <c r="F48" i="1"/>
  <c r="G48" i="1" s="1"/>
  <c r="G50" i="1"/>
  <c r="F31" i="1"/>
  <c r="G31" i="1" s="1"/>
  <c r="G63" i="1"/>
  <c r="F23" i="1"/>
  <c r="G23" i="1" s="1"/>
  <c r="G65" i="1"/>
  <c r="F64" i="1"/>
  <c r="G64" i="1" s="1"/>
  <c r="G32" i="1"/>
  <c r="F28" i="1"/>
  <c r="G28" i="1" s="1"/>
  <c r="F33" i="1"/>
  <c r="G33" i="1" s="1"/>
  <c r="G29" i="1"/>
  <c r="G82" i="1"/>
  <c r="G83" i="1"/>
  <c r="G84" i="1"/>
  <c r="G110" i="1"/>
  <c r="G109" i="1"/>
  <c r="G133" i="1"/>
  <c r="G134" i="1"/>
  <c r="G91" i="1"/>
  <c r="G92" i="1"/>
  <c r="G90" i="1"/>
  <c r="G93" i="1"/>
  <c r="G47" i="1"/>
  <c r="F46" i="1"/>
  <c r="G46" i="1" s="1"/>
  <c r="F20" i="1"/>
  <c r="G20" i="1" s="1"/>
  <c r="F51" i="1"/>
  <c r="G51" i="1" s="1"/>
  <c r="G49" i="1"/>
  <c r="G43" i="1"/>
  <c r="G59" i="1"/>
  <c r="F41" i="1"/>
  <c r="G41" i="1" s="1"/>
  <c r="F66" i="1"/>
  <c r="G66" i="1" s="1"/>
  <c r="F61" i="1"/>
  <c r="G61" i="1" s="1"/>
  <c r="F60" i="1"/>
  <c r="G60" i="1" s="1"/>
  <c r="F62" i="1"/>
  <c r="G62" i="1" s="1"/>
  <c r="F21" i="1"/>
  <c r="G21" i="1" s="1"/>
  <c r="F22" i="1"/>
  <c r="G22" i="1" s="1"/>
  <c r="G35" i="1"/>
  <c r="F39" i="1"/>
  <c r="G39" i="1" s="1"/>
  <c r="F40" i="1"/>
  <c r="G40" i="1" s="1"/>
  <c r="G38" i="1"/>
  <c r="G37" i="1"/>
  <c r="G36" i="1"/>
  <c r="F52" i="1"/>
  <c r="G52" i="1" s="1"/>
  <c r="F54" i="1"/>
  <c r="G54" i="1" s="1"/>
  <c r="F55" i="1"/>
  <c r="G55" i="1" s="1"/>
  <c r="F56" i="1"/>
  <c r="G56" i="1" s="1"/>
  <c r="G89" i="1"/>
  <c r="G149" i="1"/>
  <c r="G147" i="1"/>
  <c r="G148" i="1"/>
  <c r="G86" i="1"/>
  <c r="G85" i="1"/>
  <c r="G158" i="1"/>
  <c r="G155" i="1"/>
  <c r="G152" i="1"/>
  <c r="G151" i="1"/>
  <c r="G150" i="1"/>
  <c r="G146" i="1"/>
  <c r="G145" i="1"/>
  <c r="G144" i="1"/>
  <c r="G143" i="1"/>
  <c r="G142" i="1"/>
  <c r="G141" i="1"/>
  <c r="G139" i="1"/>
  <c r="G138" i="1"/>
  <c r="G137" i="1"/>
  <c r="G135" i="1"/>
  <c r="G136" i="1"/>
  <c r="G126" i="1"/>
  <c r="G125" i="1"/>
  <c r="G87" i="1"/>
  <c r="D87" i="1"/>
  <c r="A87" i="1"/>
  <c r="G88" i="1"/>
  <c r="D88" i="1"/>
  <c r="A88" i="1"/>
  <c r="G130" i="1"/>
  <c r="G129" i="1"/>
  <c r="F119" i="1"/>
  <c r="G119" i="1" s="1"/>
  <c r="F118" i="1"/>
  <c r="G118" i="1" s="1"/>
  <c r="G116" i="1"/>
  <c r="G115" i="1"/>
  <c r="G114" i="1"/>
  <c r="G113" i="1"/>
  <c r="G112" i="1"/>
  <c r="G111" i="1"/>
  <c r="G140" i="1"/>
  <c r="G159" i="1"/>
  <c r="G128" i="1"/>
  <c r="G127" i="1"/>
  <c r="G124" i="1"/>
  <c r="G123" i="1"/>
  <c r="F117" i="1"/>
  <c r="G117" i="1" s="1"/>
  <c r="G122" i="1"/>
  <c r="G121" i="1"/>
  <c r="G120" i="1"/>
  <c r="G106" i="1"/>
  <c r="G105" i="1"/>
  <c r="G104" i="1"/>
  <c r="G103" i="1"/>
  <c r="G102" i="1"/>
  <c r="G99" i="1"/>
  <c r="G101" i="1"/>
  <c r="G98" i="1"/>
  <c r="G100" i="1"/>
  <c r="G97" i="1"/>
  <c r="G96" i="1"/>
  <c r="G81" i="1"/>
  <c r="G80" i="1"/>
  <c r="G79" i="1"/>
  <c r="F78" i="1"/>
  <c r="G78" i="1" s="1"/>
  <c r="F77" i="1"/>
  <c r="G77" i="1" s="1"/>
  <c r="G76" i="1"/>
  <c r="G75" i="1"/>
  <c r="G73" i="1"/>
  <c r="G74" i="1"/>
  <c r="G72" i="1"/>
  <c r="G71" i="1"/>
  <c r="G70" i="1"/>
  <c r="G69" i="1" l="1"/>
  <c r="H45" i="1"/>
  <c r="I45" i="1" s="1"/>
  <c r="H53" i="1"/>
  <c r="I53" i="1" s="1"/>
  <c r="H58" i="1"/>
  <c r="I58" i="1" s="1"/>
  <c r="H57" i="1"/>
  <c r="I57" i="1" s="1"/>
  <c r="H156" i="1"/>
  <c r="I156" i="1" s="1"/>
  <c r="H157" i="1"/>
  <c r="I157" i="1" s="1"/>
  <c r="H154" i="1"/>
  <c r="I154" i="1" s="1"/>
  <c r="H153" i="1"/>
  <c r="I153" i="1" s="1"/>
  <c r="H131" i="1"/>
  <c r="I131" i="1" s="1"/>
  <c r="H132" i="1"/>
  <c r="I132" i="1" s="1"/>
  <c r="H44" i="1" l="1"/>
  <c r="I44" i="1" s="1"/>
  <c r="H42" i="1" l="1"/>
  <c r="I42" i="1" s="1"/>
  <c r="H16" i="1"/>
  <c r="I16" i="1" s="1"/>
  <c r="H15" i="1"/>
  <c r="I15" i="1" s="1"/>
  <c r="H14" i="1"/>
  <c r="I14" i="1" s="1"/>
  <c r="H11" i="1"/>
  <c r="I11" i="1" s="1"/>
  <c r="H12" i="1"/>
  <c r="I12" i="1" s="1"/>
  <c r="H13" i="1"/>
  <c r="I13" i="1" s="1"/>
  <c r="H34" i="1"/>
  <c r="I34" i="1" s="1"/>
  <c r="H26" i="1"/>
  <c r="I26" i="1" s="1"/>
  <c r="H25" i="1"/>
  <c r="I25" i="1" s="1"/>
  <c r="H30" i="1"/>
  <c r="I30" i="1" s="1"/>
  <c r="H27" i="1"/>
  <c r="I27" i="1" s="1"/>
  <c r="H24" i="1"/>
  <c r="I24" i="1" s="1"/>
  <c r="H48" i="1"/>
  <c r="I48" i="1" s="1"/>
  <c r="H50" i="1"/>
  <c r="I50" i="1" s="1"/>
  <c r="H31" i="1"/>
  <c r="I31" i="1" s="1"/>
  <c r="H63" i="1"/>
  <c r="I63" i="1" s="1"/>
  <c r="H23" i="1"/>
  <c r="I23" i="1" s="1"/>
  <c r="H65" i="1"/>
  <c r="I65" i="1" s="1"/>
  <c r="H64" i="1"/>
  <c r="I64" i="1" s="1"/>
  <c r="H32" i="1"/>
  <c r="I32" i="1" s="1"/>
  <c r="H28" i="1"/>
  <c r="I28" i="1" s="1"/>
  <c r="H33" i="1"/>
  <c r="I33" i="1" s="1"/>
  <c r="H29" i="1"/>
  <c r="I29" i="1" s="1"/>
  <c r="H82" i="1"/>
  <c r="I82" i="1" s="1"/>
  <c r="H83" i="1"/>
  <c r="I83" i="1" s="1"/>
  <c r="H84" i="1"/>
  <c r="I84" i="1" s="1"/>
  <c r="H110" i="1"/>
  <c r="I110" i="1" s="1"/>
  <c r="H109" i="1"/>
  <c r="I109" i="1" s="1"/>
  <c r="H133" i="1"/>
  <c r="I133" i="1" s="1"/>
  <c r="H134" i="1"/>
  <c r="I134" i="1" s="1"/>
  <c r="H91" i="1"/>
  <c r="I91" i="1" s="1"/>
  <c r="H92" i="1"/>
  <c r="I92" i="1" s="1"/>
  <c r="H90" i="1"/>
  <c r="I90" i="1" s="1"/>
  <c r="H93" i="1"/>
  <c r="I93" i="1" s="1"/>
  <c r="H47" i="1"/>
  <c r="I47" i="1" s="1"/>
  <c r="H46" i="1"/>
  <c r="I46" i="1" s="1"/>
  <c r="H20" i="1"/>
  <c r="I20" i="1" s="1"/>
  <c r="H51" i="1"/>
  <c r="I51" i="1" s="1"/>
  <c r="H49" i="1"/>
  <c r="I49" i="1" s="1"/>
  <c r="H43" i="1"/>
  <c r="I43" i="1" s="1"/>
  <c r="H59" i="1"/>
  <c r="I59" i="1" s="1"/>
  <c r="H41" i="1"/>
  <c r="I41" i="1" s="1"/>
  <c r="H66" i="1"/>
  <c r="I66" i="1" s="1"/>
  <c r="H61" i="1"/>
  <c r="I61" i="1" s="1"/>
  <c r="H60" i="1"/>
  <c r="I60" i="1" s="1"/>
  <c r="H62" i="1"/>
  <c r="I62" i="1" s="1"/>
  <c r="H21" i="1"/>
  <c r="I21" i="1" s="1"/>
  <c r="H22" i="1"/>
  <c r="I22" i="1" s="1"/>
  <c r="H35" i="1"/>
  <c r="I35" i="1" s="1"/>
  <c r="H39" i="1"/>
  <c r="I39" i="1" s="1"/>
  <c r="H40" i="1"/>
  <c r="I40" i="1" s="1"/>
  <c r="H38" i="1"/>
  <c r="I38" i="1" s="1"/>
  <c r="H37" i="1"/>
  <c r="I37" i="1" s="1"/>
  <c r="H36" i="1"/>
  <c r="I36" i="1" s="1"/>
  <c r="H52" i="1"/>
  <c r="I52" i="1" s="1"/>
  <c r="H54" i="1"/>
  <c r="I54" i="1" s="1"/>
  <c r="H55" i="1"/>
  <c r="I55" i="1" s="1"/>
  <c r="H56" i="1"/>
  <c r="I56" i="1" s="1"/>
  <c r="H89" i="1"/>
  <c r="I89" i="1" s="1"/>
  <c r="H149" i="1"/>
  <c r="I149" i="1" s="1"/>
  <c r="H147" i="1"/>
  <c r="I147" i="1" s="1"/>
  <c r="H148" i="1"/>
  <c r="I148" i="1" s="1"/>
  <c r="H86" i="1"/>
  <c r="I86" i="1" s="1"/>
  <c r="H85" i="1"/>
  <c r="I85" i="1" s="1"/>
  <c r="H158" i="1"/>
  <c r="I158" i="1" s="1"/>
  <c r="H155" i="1"/>
  <c r="I155" i="1" s="1"/>
  <c r="H152" i="1"/>
  <c r="I152" i="1" s="1"/>
  <c r="H151" i="1"/>
  <c r="I151" i="1" s="1"/>
  <c r="H150" i="1"/>
  <c r="I150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39" i="1"/>
  <c r="I139" i="1" s="1"/>
  <c r="H138" i="1"/>
  <c r="I138" i="1" s="1"/>
  <c r="H137" i="1"/>
  <c r="I137" i="1" s="1"/>
  <c r="H135" i="1"/>
  <c r="I135" i="1" s="1"/>
  <c r="H136" i="1"/>
  <c r="I136" i="1" s="1"/>
  <c r="H126" i="1"/>
  <c r="I126" i="1" s="1"/>
  <c r="H125" i="1"/>
  <c r="I125" i="1" s="1"/>
  <c r="H87" i="1"/>
  <c r="I87" i="1" s="1"/>
  <c r="H88" i="1"/>
  <c r="I88" i="1" s="1"/>
  <c r="H130" i="1"/>
  <c r="I130" i="1" s="1"/>
  <c r="H129" i="1"/>
  <c r="I129" i="1" s="1"/>
  <c r="H119" i="1"/>
  <c r="I119" i="1" s="1"/>
  <c r="H118" i="1"/>
  <c r="I118" i="1" s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40" i="1"/>
  <c r="I140" i="1" s="1"/>
  <c r="H159" i="1"/>
  <c r="I159" i="1" s="1"/>
  <c r="H128" i="1"/>
  <c r="I128" i="1" s="1"/>
  <c r="H127" i="1"/>
  <c r="I127" i="1" s="1"/>
  <c r="H124" i="1"/>
  <c r="I124" i="1" s="1"/>
  <c r="H123" i="1"/>
  <c r="I123" i="1" s="1"/>
  <c r="H117" i="1"/>
  <c r="I117" i="1" s="1"/>
  <c r="H122" i="1"/>
  <c r="I122" i="1" s="1"/>
  <c r="H121" i="1"/>
  <c r="I121" i="1" s="1"/>
  <c r="H120" i="1"/>
  <c r="I120" i="1" s="1"/>
  <c r="H106" i="1"/>
  <c r="I106" i="1" s="1"/>
  <c r="H105" i="1"/>
  <c r="I105" i="1" s="1"/>
  <c r="H104" i="1"/>
  <c r="I104" i="1" s="1"/>
  <c r="H103" i="1"/>
  <c r="I103" i="1" s="1"/>
  <c r="H102" i="1"/>
  <c r="I102" i="1" s="1"/>
  <c r="H99" i="1"/>
  <c r="I99" i="1" s="1"/>
  <c r="H101" i="1"/>
  <c r="I101" i="1" s="1"/>
  <c r="H98" i="1"/>
  <c r="I98" i="1" s="1"/>
  <c r="H100" i="1"/>
  <c r="I100" i="1" s="1"/>
  <c r="H97" i="1"/>
  <c r="I97" i="1" s="1"/>
  <c r="H96" i="1"/>
  <c r="I96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3" i="1"/>
  <c r="I73" i="1" s="1"/>
  <c r="H74" i="1"/>
  <c r="I74" i="1" s="1"/>
  <c r="H72" i="1"/>
  <c r="I72" i="1" s="1"/>
  <c r="H71" i="1"/>
  <c r="I71" i="1" s="1"/>
  <c r="H70" i="1"/>
  <c r="I70" i="1" s="1"/>
</calcChain>
</file>

<file path=xl/sharedStrings.xml><?xml version="1.0" encoding="utf-8"?>
<sst xmlns="http://schemas.openxmlformats.org/spreadsheetml/2006/main" count="1015" uniqueCount="437">
  <si>
    <t>ItemNo</t>
  </si>
  <si>
    <t>ItemDesc</t>
  </si>
  <si>
    <t>S12883</t>
  </si>
  <si>
    <t>S12890</t>
  </si>
  <si>
    <t>S12951</t>
  </si>
  <si>
    <t>S12869</t>
  </si>
  <si>
    <t>S24500</t>
  </si>
  <si>
    <t>S12753</t>
  </si>
  <si>
    <t>S6760</t>
  </si>
  <si>
    <t>S6937</t>
  </si>
  <si>
    <t>S12852</t>
  </si>
  <si>
    <t>S12845</t>
  </si>
  <si>
    <t>S12487</t>
  </si>
  <si>
    <t>S12876</t>
  </si>
  <si>
    <t>S12289</t>
  </si>
  <si>
    <t>S12025</t>
  </si>
  <si>
    <t>S12547</t>
  </si>
  <si>
    <t>S6229</t>
  </si>
  <si>
    <t>S12588</t>
  </si>
  <si>
    <t>S6222</t>
  </si>
  <si>
    <t>S81700</t>
  </si>
  <si>
    <t>S82783</t>
  </si>
  <si>
    <t>s24844</t>
  </si>
  <si>
    <t>S24851</t>
  </si>
  <si>
    <t>S12124</t>
  </si>
  <si>
    <t>S12141</t>
  </si>
  <si>
    <t>S36261</t>
  </si>
  <si>
    <t>S36278</t>
  </si>
  <si>
    <t>S36285</t>
  </si>
  <si>
    <t>S16490</t>
  </si>
  <si>
    <t>S16483</t>
  </si>
  <si>
    <t>S16506</t>
  </si>
  <si>
    <t>S16957</t>
  </si>
  <si>
    <t>S16964</t>
  </si>
  <si>
    <t>S12899.</t>
  </si>
  <si>
    <t>S10735</t>
  </si>
  <si>
    <t>TRAYS - TREATS CREAMS CHOCOLATE 4x12x80g</t>
  </si>
  <si>
    <t>S12438</t>
  </si>
  <si>
    <t>TRAYS - TREATS CREAMS CHOCOLATE 12x80gr</t>
  </si>
  <si>
    <t>TRAYS - TREATS CREAMS CUSTARD 80g</t>
  </si>
  <si>
    <t>S12469</t>
  </si>
  <si>
    <t>TRAYS - TREATS CREAMS LEMON 80g</t>
  </si>
  <si>
    <t>S12476</t>
  </si>
  <si>
    <t>TRAYS - TREATS CREAMS MANGO 80g</t>
  </si>
  <si>
    <t>S12445</t>
  </si>
  <si>
    <t>TRAYS - TREATS CREAMS ORANGE 80g</t>
  </si>
  <si>
    <t>S12452</t>
  </si>
  <si>
    <t>TRAYS - TREATS CREAMS STRAWBERRY 80g</t>
  </si>
  <si>
    <t>S12421</t>
  </si>
  <si>
    <t>S12301</t>
  </si>
  <si>
    <t>S12083</t>
  </si>
  <si>
    <t>S12045</t>
  </si>
  <si>
    <t>S12790</t>
  </si>
  <si>
    <t>S24841</t>
  </si>
  <si>
    <t>S12858</t>
  </si>
  <si>
    <t>S12943</t>
  </si>
  <si>
    <t>S12827</t>
  </si>
  <si>
    <t>S24094</t>
  </si>
  <si>
    <t>S24117</t>
  </si>
  <si>
    <t>S24100</t>
  </si>
  <si>
    <t>S45438</t>
  </si>
  <si>
    <t>S45469</t>
  </si>
  <si>
    <t>S45476</t>
  </si>
  <si>
    <t>S45445</t>
  </si>
  <si>
    <t>S45452</t>
  </si>
  <si>
    <t>S45421</t>
  </si>
  <si>
    <t>S24189</t>
  </si>
  <si>
    <t>S24196</t>
  </si>
  <si>
    <t>S24202</t>
  </si>
  <si>
    <t>S12773</t>
  </si>
  <si>
    <t>S12766</t>
  </si>
  <si>
    <t>S10975</t>
  </si>
  <si>
    <t>S10982</t>
  </si>
  <si>
    <t>S20933</t>
  </si>
  <si>
    <t>S20926</t>
  </si>
  <si>
    <t>S20940</t>
  </si>
  <si>
    <t>S12142</t>
  </si>
  <si>
    <t>KRIT PUB MIX 2X1.25KG</t>
  </si>
  <si>
    <t>KRIT PISCIS 12X350GR</t>
  </si>
  <si>
    <t>KRIT MEDITERRANEAN 24X100GR</t>
  </si>
  <si>
    <t>KRIT BLACK OLIVE 24X100GR</t>
  </si>
  <si>
    <t>DIGESTA LIGHT - DIGESTIVE 0% 15X400GR</t>
  </si>
  <si>
    <t>DIGESTA LIGHT - MARIE 0% 12X200GR</t>
  </si>
  <si>
    <t>DIGESTA LIGHT - MINI COOKIES 0% 12X120GR</t>
  </si>
  <si>
    <t>DIGESTA WHEATMEAL SOY 12X183GR</t>
  </si>
  <si>
    <t>DIGESTA MULTICEREALS 12X167GR</t>
  </si>
  <si>
    <t>DIGESTA DIGESTIVE 12X200GR</t>
  </si>
  <si>
    <t>CHOCO FLAKES SA 10X350GR</t>
  </si>
  <si>
    <t>CHOCO FLAKES ON THE GO 50X50GR</t>
  </si>
  <si>
    <t>MINICHOCS CUETARA 12X140GR</t>
  </si>
  <si>
    <t>MINI BEARS CHOCO 12X160GR</t>
  </si>
  <si>
    <t>MINI BEARS HONEY 12X160GR</t>
  </si>
  <si>
    <t>PETIT DORE 18X200GR</t>
  </si>
  <si>
    <t>DIGESTIVE INT 20 x 400GR</t>
  </si>
  <si>
    <t>KRITITAS BOTE 12 x 350GR.    LIGA</t>
  </si>
  <si>
    <t>C KRIT SANDWICH QUESO 15x 125GR. LIGA</t>
  </si>
  <si>
    <t>PUB MIX 12 x 350GR. LIGA</t>
  </si>
  <si>
    <t>S31113</t>
  </si>
  <si>
    <t>KRIT PUB MIX 1.25KG</t>
  </si>
  <si>
    <t>S31114</t>
  </si>
  <si>
    <t>KRIT PISCIS 350GR</t>
  </si>
  <si>
    <t>S39808</t>
  </si>
  <si>
    <t>KRIT MEDITERRANEAN 100GR</t>
  </si>
  <si>
    <t>S39900</t>
  </si>
  <si>
    <t>KRIT BLACK OLIVE 100GR</t>
  </si>
  <si>
    <t>S43732</t>
  </si>
  <si>
    <t>DIGESTA LIGHT - DIGESTIVE 0% 400GR</t>
  </si>
  <si>
    <t>S43741</t>
  </si>
  <si>
    <t>DIGESTA LIGHT - MARIE 0% 200GR</t>
  </si>
  <si>
    <t>S43742</t>
  </si>
  <si>
    <t>DIGESTA LIGHT - MINI COOKIES 0% 120GR</t>
  </si>
  <si>
    <t>S46527</t>
  </si>
  <si>
    <t>DIGESTA WHEATMEAL SOY 183GR</t>
  </si>
  <si>
    <t>S46528</t>
  </si>
  <si>
    <t>DIGESTA MULTICEREALS 167GR</t>
  </si>
  <si>
    <t>S46529</t>
  </si>
  <si>
    <t>DIGESTA DIGESTIVE 200GR</t>
  </si>
  <si>
    <t>S46635</t>
  </si>
  <si>
    <t>TOSTA RICA OCEANMIX 160GR</t>
  </si>
  <si>
    <t>S44487</t>
  </si>
  <si>
    <t>FLAKES 500 GR</t>
  </si>
  <si>
    <t>S53094</t>
  </si>
  <si>
    <t>CHOCO FLAKES SA 350GR</t>
  </si>
  <si>
    <t>S44840</t>
  </si>
  <si>
    <t>CHOCO FLAKES ON THE GO 50GR</t>
  </si>
  <si>
    <t>S45995</t>
  </si>
  <si>
    <t>S45996</t>
  </si>
  <si>
    <t>MINI BEARS CHOCO 160GR</t>
  </si>
  <si>
    <t>S45997</t>
  </si>
  <si>
    <t>MINI BEARS HONEY 160GR</t>
  </si>
  <si>
    <t>S44852</t>
  </si>
  <si>
    <t>PETIT DORE 200GR</t>
  </si>
  <si>
    <t>S45776</t>
  </si>
  <si>
    <t>DIGESTIVE INT 400GR</t>
  </si>
  <si>
    <t>S49159</t>
  </si>
  <si>
    <t>KRITITAS BOTE 350GR.    LIGA</t>
  </si>
  <si>
    <t>S49219</t>
  </si>
  <si>
    <t>C KRIT SANDWICH QUESO 125GR. LIGA</t>
  </si>
  <si>
    <t>S49455</t>
  </si>
  <si>
    <t>PUB MIX 350GR. LIGA</t>
  </si>
  <si>
    <t>FLAKES COCOA &amp; HAZELNUT CREAM  12x105GR</t>
  </si>
  <si>
    <t>S49899</t>
  </si>
  <si>
    <t>FLAKES COCOA &amp; HAZELNUT CREAM  105GR</t>
  </si>
  <si>
    <t>S44112</t>
  </si>
  <si>
    <t>FLAKES DUO 450GR</t>
  </si>
  <si>
    <t>S50355</t>
  </si>
  <si>
    <t>CHOCO FLAKES 150GR</t>
  </si>
  <si>
    <t>FLAKES DUO 5X450GR</t>
  </si>
  <si>
    <t>CHOCO FLAKES 12X150GR</t>
  </si>
  <si>
    <t>TOSTA RICA OCEANMIX 15X160GR</t>
  </si>
  <si>
    <t>FLAKES 8x500 GR</t>
  </si>
  <si>
    <t>S12934</t>
  </si>
  <si>
    <t>S12941</t>
  </si>
  <si>
    <t>S12958</t>
  </si>
  <si>
    <t>S12965</t>
  </si>
  <si>
    <t>S24971</t>
  </si>
  <si>
    <t>S24988</t>
  </si>
  <si>
    <t>PINK ELEPHANT WAFER CHOCOLATE 24x80 GR</t>
  </si>
  <si>
    <t>PINK ELEPHANT WAFER VANILLA  24x80GR</t>
  </si>
  <si>
    <t>S24995</t>
  </si>
  <si>
    <t>PINK ELEPHANT WAFER CHOCOLATE 80 GR</t>
  </si>
  <si>
    <t>S24008</t>
  </si>
  <si>
    <t>PINK ELEPHANT WAFER VANILLA  80GR</t>
  </si>
  <si>
    <t>S12132</t>
  </si>
  <si>
    <t>S12149</t>
  </si>
  <si>
    <t>S12156</t>
  </si>
  <si>
    <t>OCEANIX SNACKING  12X120G</t>
  </si>
  <si>
    <t>OCEANIX TURTLE EGGS  12X140GR</t>
  </si>
  <si>
    <t>OCEANIX CEREALES 10X110GR</t>
  </si>
  <si>
    <t>FLAKES DOUBLE BAR 60X30GR</t>
  </si>
  <si>
    <t>FLAKES CACHOBARRA 12X90G</t>
  </si>
  <si>
    <t>S44648</t>
  </si>
  <si>
    <t>S47980</t>
  </si>
  <si>
    <t>S48279</t>
  </si>
  <si>
    <t>S49218</t>
  </si>
  <si>
    <t>S50147</t>
  </si>
  <si>
    <t>OCEANIX SNACKING  120G</t>
  </si>
  <si>
    <t>S50299</t>
  </si>
  <si>
    <t>OCEANIX TURTLE EGGS  140GR</t>
  </si>
  <si>
    <t>S50366</t>
  </si>
  <si>
    <t>S50448</t>
  </si>
  <si>
    <t>OCEANIX CEREALES 110GR</t>
  </si>
  <si>
    <t>S50869</t>
  </si>
  <si>
    <t>S54346</t>
  </si>
  <si>
    <t>FLAKES DOUBLE BAR 30GR</t>
  </si>
  <si>
    <t>S54479</t>
  </si>
  <si>
    <t>FLAKES CACHOBARRA 90G</t>
  </si>
  <si>
    <t>P54346</t>
  </si>
  <si>
    <t>FLAKES DOUBLE BAR 10x30GR</t>
  </si>
  <si>
    <t>ARTINATA CHOCO MENTA 12X210 GR</t>
  </si>
  <si>
    <t>ARTILIMON 12 X 210 GR</t>
  </si>
  <si>
    <t>ARTICHOCO 12 X 210 GR</t>
  </si>
  <si>
    <t>ARTINATA SIN AZUCAR 12 X 175 GR</t>
  </si>
  <si>
    <t>CHIQUILIN OSITOS CHOCO 12X160GR</t>
  </si>
  <si>
    <t>CHIQUILIN OSITOS MIEL 12 x 160 GR</t>
  </si>
  <si>
    <t>PRINCESA ORIGINAL 12 X 120 GR</t>
  </si>
  <si>
    <t>S49017</t>
  </si>
  <si>
    <t>S47119</t>
  </si>
  <si>
    <t>S47642</t>
  </si>
  <si>
    <t>S48916</t>
  </si>
  <si>
    <t>S48282</t>
  </si>
  <si>
    <t>S46637</t>
  </si>
  <si>
    <t>S47726</t>
  </si>
  <si>
    <t>ARTINATA CHOCO MENTA 210 GR</t>
  </si>
  <si>
    <t>S38199</t>
  </si>
  <si>
    <t>ARTILIMON  210 GR</t>
  </si>
  <si>
    <t>S38198</t>
  </si>
  <si>
    <t>ARTICHOCO 210 GR</t>
  </si>
  <si>
    <t>S38601</t>
  </si>
  <si>
    <t>ARTINATA SIN AZUCAR 175 GR</t>
  </si>
  <si>
    <t>S38166</t>
  </si>
  <si>
    <t>CHIQUILIN OSITOS CHOCO 160GR</t>
  </si>
  <si>
    <t>S38165</t>
  </si>
  <si>
    <t>CHIQUILIN OSITOS MIEL 160GR</t>
  </si>
  <si>
    <t>S42949</t>
  </si>
  <si>
    <t>PRINCESA ORIGINAL 120 GR</t>
  </si>
  <si>
    <t>Factory Shop</t>
  </si>
  <si>
    <t>On-Line Store</t>
  </si>
  <si>
    <t>Please note Online Prices excludes Freight Charges , they are calculated automatically when you place your order and is based of volume and weight of the order</t>
  </si>
  <si>
    <t xml:space="preserve">Price Exc Vat </t>
  </si>
  <si>
    <t xml:space="preserve">Price Inc Vat </t>
  </si>
  <si>
    <t xml:space="preserve">Price  Inc Vat </t>
  </si>
  <si>
    <t>Please note we do not take telephonic Orders, you need to come directly to the store . You can however place   Online Orders and collect it in-store or we can deliver by courier service</t>
  </si>
  <si>
    <t>Per Pack</t>
  </si>
  <si>
    <t>Per Cace</t>
  </si>
  <si>
    <t xml:space="preserve">Sold </t>
  </si>
  <si>
    <t>CUETARA</t>
  </si>
  <si>
    <t>DE VRIES</t>
  </si>
  <si>
    <t xml:space="preserve">CUETARA </t>
  </si>
  <si>
    <t xml:space="preserve">TASTY TREATS </t>
  </si>
  <si>
    <t>RISI</t>
  </si>
  <si>
    <t xml:space="preserve">ARTIACH </t>
  </si>
  <si>
    <t>S12039</t>
  </si>
  <si>
    <t>S12046</t>
  </si>
  <si>
    <t>S12053</t>
  </si>
  <si>
    <t>S12060</t>
  </si>
  <si>
    <t>S12077</t>
  </si>
  <si>
    <t>S12084</t>
  </si>
  <si>
    <t>S12170</t>
  </si>
  <si>
    <t>S12187</t>
  </si>
  <si>
    <t>S46361</t>
  </si>
  <si>
    <t>SURTIDO SELECCION 250 GR</t>
  </si>
  <si>
    <t>S54668</t>
  </si>
  <si>
    <t>KRIT BOX CRACKER 200 GR</t>
  </si>
  <si>
    <t>S55981</t>
  </si>
  <si>
    <t>KRIT SEMILLAS QUINOA 150 GR (TOMILLO)</t>
  </si>
  <si>
    <t>S55982</t>
  </si>
  <si>
    <t>KRIT SEMILLAS CHIA 150 GR (ROMERO)</t>
  </si>
  <si>
    <t>S57853</t>
  </si>
  <si>
    <t>SHARK BITES 150 GR</t>
  </si>
  <si>
    <t>ARTIACH</t>
  </si>
  <si>
    <t>Brand</t>
  </si>
  <si>
    <t>Weight per Unit</t>
  </si>
  <si>
    <t>Weight per Case</t>
  </si>
  <si>
    <t>KRIT TIRA EXPOSIT. 4X400GR</t>
  </si>
  <si>
    <t>BOCADITOS CHOCO 15X150 GR</t>
  </si>
  <si>
    <t>BOCADITOS CHOCO 15X160 GR</t>
  </si>
  <si>
    <t>BOCADITOS CHOCO 72X38 GR</t>
  </si>
  <si>
    <t>BOCADITOS LEMON 15X150 GR</t>
  </si>
  <si>
    <t>BOCADITOS LIMON 72X38GR</t>
  </si>
  <si>
    <t>CREAM CRACKER 24 X 200GR</t>
  </si>
  <si>
    <t>CREAM CRACKER INTEGRAL 24 X 200GR</t>
  </si>
  <si>
    <t>MARIA ORO 10X800GR</t>
  </si>
  <si>
    <t>KRIT 40X40G</t>
  </si>
  <si>
    <t>MARIA ORO CHOCO 12X795GR</t>
  </si>
  <si>
    <t>ROLLITOS 12X225 GR</t>
  </si>
  <si>
    <t>Choc Double Velvet 12x185gr</t>
  </si>
  <si>
    <t>Yoghurt Double Velvet 12x185gr</t>
  </si>
  <si>
    <t>CANELLE BISCUITS 12 X 250 GR</t>
  </si>
  <si>
    <t>CHOCO RINGS 12x150G</t>
  </si>
  <si>
    <t>CHOICE ASSORTMENT 12x400G</t>
  </si>
  <si>
    <t>CHOICE ASSORTMENT 24x200G</t>
  </si>
  <si>
    <t>CHOICE ASSORTMENT 6x800G</t>
  </si>
  <si>
    <t>CLASSIC CRUNCH ASSORTMENT 6x1KG</t>
  </si>
  <si>
    <t>F-PLUS CHOCOLATE 12x150G</t>
  </si>
  <si>
    <t>F-PLUS PLAIN 12x150G</t>
  </si>
  <si>
    <t>GINGER 12x200G</t>
  </si>
  <si>
    <t>GINGER LEMON 12x180g</t>
  </si>
  <si>
    <t>SHORTBREAD 12x200G</t>
  </si>
  <si>
    <t>CHOC CHIP COOKIES BROWNIE 12 X 150 GR</t>
  </si>
  <si>
    <t>CHOC CHIP COOKIES ORIGINAL 12 X 150 GR</t>
  </si>
  <si>
    <t>CHOCO RINGS WHITE CHOCOLATE 12 X 150 GR</t>
  </si>
  <si>
    <t>DELECTABLES BROWNIE 10x10x22 G</t>
  </si>
  <si>
    <t>DELECTABLES CHOC CHIP 10x10x22 G</t>
  </si>
  <si>
    <t>WHEATON MULTIGRAIN 12 X 170 GR</t>
  </si>
  <si>
    <t>WHEATON SESAME &amp; ROSEMARY 12 X 170 GR</t>
  </si>
  <si>
    <t>WHEATON SUNFLOWER  &amp; PUMKIN 12 X 170 GR</t>
  </si>
  <si>
    <t>WHEATON WHOLEWHEAT 12 X 170 GR</t>
  </si>
  <si>
    <t>LEMON CREAMS 12x175G</t>
  </si>
  <si>
    <t>ASSORTMENT 12x500G</t>
  </si>
  <si>
    <t>MARIE 12x150G</t>
  </si>
  <si>
    <t>MARIE 3-PACK 3x150G</t>
  </si>
  <si>
    <t>MARIE 6x1.5KG</t>
  </si>
  <si>
    <t>MARIE 6x2KG</t>
  </si>
  <si>
    <t>MULTIPACK COMBO LEMON &amp; MARIE 8x475Gr</t>
  </si>
  <si>
    <t>PETIT MARIE 24x40gr</t>
  </si>
  <si>
    <t>PETIT SIX LOVE 24x50gr</t>
  </si>
  <si>
    <t>SHORTBREAD 12x180G</t>
  </si>
  <si>
    <t>SIX LOVE 12x200G</t>
  </si>
  <si>
    <t>CHEZZY BITES  6 PACK CHEDDAR 16x6x30gr</t>
  </si>
  <si>
    <t>BITES CHEDDAR 12x150gr</t>
  </si>
  <si>
    <t xml:space="preserve">BITES SWEET CHILLI &amp; TOMATO     </t>
  </si>
  <si>
    <t>CHEEZY BITES CHEDDAR 36x30gr</t>
  </si>
  <si>
    <t>CHEEZY BITES FRUIT CHUTNEY</t>
  </si>
  <si>
    <t>CHEEZY BITES SPRING ONION</t>
  </si>
  <si>
    <t>CHEZZY BITES  6 PACK FRUIT CHUTNEY</t>
  </si>
  <si>
    <t>CHEZZY BITES 6 PACK  SPRING ONION</t>
  </si>
  <si>
    <t>CRACKER MIX 200 GR</t>
  </si>
  <si>
    <t>CRACKER MIX 400 GR</t>
  </si>
  <si>
    <t>DEEP SEA BITES CURRY 6 pack</t>
  </si>
  <si>
    <t xml:space="preserve">DEEP SEA BITES PICKLED ONION </t>
  </si>
  <si>
    <t>KRIT BACON 12x 150G</t>
  </si>
  <si>
    <t>KRIT SPRING ONION 12x150gr</t>
  </si>
  <si>
    <t>QUO STRAWBERRY 24 X 80 GR</t>
  </si>
  <si>
    <t>QUO VANILLA 24 X 80 GR</t>
  </si>
  <si>
    <t>SALTEE BLACK PEPPER ROASTED ONION  200GR</t>
  </si>
  <si>
    <t>SALTEE LIGHTLY SALTED  200GR</t>
  </si>
  <si>
    <t>SALTINE PLAIN 24x100G</t>
  </si>
  <si>
    <t>SALTINE ROSEMARY 24x100G</t>
  </si>
  <si>
    <t>SALTINE WHOLEWHEAT 24x100G</t>
  </si>
  <si>
    <t>SNACTIVE MULTIGRAIN 10 x 500 GR</t>
  </si>
  <si>
    <t xml:space="preserve"> TREATS CREAMS CUSTARD 80g</t>
  </si>
  <si>
    <t xml:space="preserve"> TREATS CREAMS LEMON 80g</t>
  </si>
  <si>
    <t xml:space="preserve"> TREATS CREAMS MANGO 80g</t>
  </si>
  <si>
    <t xml:space="preserve"> TREATS CREAMS ORANGE 80g</t>
  </si>
  <si>
    <t xml:space="preserve"> TREATS CREAMS STRAWBERRY 80g</t>
  </si>
  <si>
    <t xml:space="preserve"> TRISK CRACKERS BACON 100 G</t>
  </si>
  <si>
    <t xml:space="preserve"> TRISK CRACKERS CHEDDAR 100 G</t>
  </si>
  <si>
    <t xml:space="preserve"> TRISK CRACKERS LIGHTLY SALTED 100G</t>
  </si>
  <si>
    <t xml:space="preserve"> WHEATON'S MULTIGRAIN 12x170G</t>
  </si>
  <si>
    <t>SNACTIVE 10 X 500 GR</t>
  </si>
  <si>
    <t>WHEATON'S WHOLEWHEAT 12x170G</t>
  </si>
  <si>
    <t>CREAMS MANGO 80g</t>
  </si>
  <si>
    <t>CREAMS ORANGE 80g</t>
  </si>
  <si>
    <t>CREAMS STRAWBERRY 80g</t>
  </si>
  <si>
    <t>TRISK CRACKERS BACON 100 G</t>
  </si>
  <si>
    <t>TRISK CRACKERS CHEDDAR 100 G</t>
  </si>
  <si>
    <t>TRISK CRACKERS LIGHTLY SALTED 100G</t>
  </si>
  <si>
    <t>WAFERS CHOCNUT 24x100G</t>
  </si>
  <si>
    <t>WAFERS STRAWBERRY 24x100G</t>
  </si>
  <si>
    <t>WAFERS VANILLA 24x100G</t>
  </si>
  <si>
    <t>DUNES 12X125GR</t>
  </si>
  <si>
    <t>MIA 12X125GR</t>
  </si>
  <si>
    <t>SPECULAAS 200 GR</t>
  </si>
  <si>
    <t>PICKO BUTTER AND CHEESE 12X 200 GR</t>
  </si>
  <si>
    <t xml:space="preserve">PICKO SALTED 12X 200 GR </t>
  </si>
  <si>
    <t>CREAMS CUSTARD 80g</t>
  </si>
  <si>
    <t xml:space="preserve">CREAMS CHOCOLATE 45x80g </t>
  </si>
  <si>
    <t>CREAMS LEMON 80g</t>
  </si>
  <si>
    <t xml:space="preserve">  KRIT TIRA EXPOSIT. 400GR</t>
  </si>
  <si>
    <t xml:space="preserve"> BOCADITOS CHOCO 150 GR</t>
  </si>
  <si>
    <t xml:space="preserve"> BOCADITOS CHOCO 160 GR</t>
  </si>
  <si>
    <t xml:space="preserve"> BOCADITOS CHOCO 38 GR</t>
  </si>
  <si>
    <t xml:space="preserve"> BOCADITOS LIMON 38GR</t>
  </si>
  <si>
    <t xml:space="preserve"> CREAM CRACKER  200GR</t>
  </si>
  <si>
    <t xml:space="preserve"> CREAM CRACKER INTEGRAL 200GR</t>
  </si>
  <si>
    <t xml:space="preserve"> KRIT 40G</t>
  </si>
  <si>
    <t xml:space="preserve"> MARIA ORO 800GR</t>
  </si>
  <si>
    <t xml:space="preserve"> MARIA ORO CHOCO 795GR</t>
  </si>
  <si>
    <t xml:space="preserve"> ROLLITOS 225 GR</t>
  </si>
  <si>
    <t>S BOCADITOS LEMON 150 GR</t>
  </si>
  <si>
    <t>MINICHOCS  140GR</t>
  </si>
  <si>
    <t xml:space="preserve"> CANELLE BISCUITS 250 GR</t>
  </si>
  <si>
    <t xml:space="preserve"> CHOCO RINGS 150G</t>
  </si>
  <si>
    <t xml:space="preserve"> CHOICE ASSORTMENT 200G</t>
  </si>
  <si>
    <t xml:space="preserve"> CHOICE ASSORTMENT 400G</t>
  </si>
  <si>
    <t xml:space="preserve"> CHOICE ASSORTMENT 800G</t>
  </si>
  <si>
    <t xml:space="preserve"> CLASSIC CRUNCH ASSORTMENT 1 KG</t>
  </si>
  <si>
    <t xml:space="preserve"> DOUBLE VELVET CHOCOLATE 185G</t>
  </si>
  <si>
    <t xml:space="preserve"> DOUBLE VELVET YOGHURT 185G</t>
  </si>
  <si>
    <t xml:space="preserve"> F-PLUS CHOCOLATE 150G</t>
  </si>
  <si>
    <t xml:space="preserve"> F-PLUS PLAIN 150G</t>
  </si>
  <si>
    <t xml:space="preserve"> GINGER 200G</t>
  </si>
  <si>
    <t xml:space="preserve"> GINGER LEMON 180 G</t>
  </si>
  <si>
    <t xml:space="preserve"> SHORTBREAD 200G</t>
  </si>
  <si>
    <t xml:space="preserve"> CHOC CHIP COOKIES BROWNIE 150 GR</t>
  </si>
  <si>
    <t xml:space="preserve"> CHOC CHIP COOKIES ORIGINAL 150 GR</t>
  </si>
  <si>
    <t xml:space="preserve"> CHOCO RINGS WHITE CHOCOLATE 150 GR</t>
  </si>
  <si>
    <t xml:space="preserve"> DELECTABLES BROWNIE 10x22 G</t>
  </si>
  <si>
    <t xml:space="preserve"> DELECTABLES CHOC CHIP 10x22 G</t>
  </si>
  <si>
    <t xml:space="preserve"> DUNES 125 GR </t>
  </si>
  <si>
    <t xml:space="preserve"> MIA 125 GR</t>
  </si>
  <si>
    <t xml:space="preserve"> SPECULAAS 200 GR</t>
  </si>
  <si>
    <t xml:space="preserve"> WHEATON MULTIGRAIN  170 GR</t>
  </si>
  <si>
    <t xml:space="preserve"> WHEATON SESAME &amp; ROSEMARY  170 GR</t>
  </si>
  <si>
    <t xml:space="preserve"> WHEATON SUNFLOWER  &amp; PUMKIN  170 GR</t>
  </si>
  <si>
    <t xml:space="preserve"> WHEATON WHOLEWHEAT  170 GR</t>
  </si>
  <si>
    <t xml:space="preserve"> ASSORTMENT 500G</t>
  </si>
  <si>
    <t xml:space="preserve"> LEMON CREAMS 175G</t>
  </si>
  <si>
    <t xml:space="preserve"> MARIE 1.5KG</t>
  </si>
  <si>
    <t xml:space="preserve"> MARIE 150G</t>
  </si>
  <si>
    <t xml:space="preserve"> MARIE 2KG</t>
  </si>
  <si>
    <t xml:space="preserve"> MARIE 3-PACK 8x3x150G</t>
  </si>
  <si>
    <t xml:space="preserve"> MULTIPACK COMBO LEMON &amp; MARIE 475Gr</t>
  </si>
  <si>
    <t xml:space="preserve"> PETIT MARIE 40gr</t>
  </si>
  <si>
    <t xml:space="preserve"> PETIT SIX LOVE 50gr</t>
  </si>
  <si>
    <t xml:space="preserve"> SHORTBREAD 180gr</t>
  </si>
  <si>
    <t xml:space="preserve"> SIX LOVE 200G</t>
  </si>
  <si>
    <t xml:space="preserve">  CHEZZY BITES  6 PACK CHEDDAR 6x30gr</t>
  </si>
  <si>
    <t xml:space="preserve"> BITES CHEDDAR 150gr</t>
  </si>
  <si>
    <t xml:space="preserve"> BITES SWEET CHILLI &amp; TOMATO     </t>
  </si>
  <si>
    <t xml:space="preserve"> CHEEZY BITES CHEDDAR 30gr</t>
  </si>
  <si>
    <t xml:space="preserve"> CHEEZY BITES FRUIT CHUTNEY</t>
  </si>
  <si>
    <t xml:space="preserve"> CHEEZY BITES SPRING ONION</t>
  </si>
  <si>
    <t xml:space="preserve"> CHEZZY BITES  6 PACK FRUIT CHUTNEY</t>
  </si>
  <si>
    <t xml:space="preserve"> CHEZZY BITES 6 PACK  SPRING ONION</t>
  </si>
  <si>
    <t xml:space="preserve"> CRACKER MIX 200 GR</t>
  </si>
  <si>
    <t xml:space="preserve"> CRACKER MIX 400 GR</t>
  </si>
  <si>
    <t xml:space="preserve"> DEEP SEA BITES CURRY 6 pack</t>
  </si>
  <si>
    <t xml:space="preserve"> DEEP SEA BITES PICKLED ONION </t>
  </si>
  <si>
    <t xml:space="preserve"> KRIT BACON 150G</t>
  </si>
  <si>
    <t xml:space="preserve"> KRIT SPRING ONION 150gr</t>
  </si>
  <si>
    <t xml:space="preserve"> PICKO BUER AND CHEESE 200 GR</t>
  </si>
  <si>
    <t xml:space="preserve"> PICKO SALTED 200 GR</t>
  </si>
  <si>
    <t xml:space="preserve"> QUO STRAWBERRY 80 GR</t>
  </si>
  <si>
    <t xml:space="preserve"> QUO VANILLA 80 GR</t>
  </si>
  <si>
    <t xml:space="preserve"> SALTEE BLACK PEPPER ROASTED ONION  200GR</t>
  </si>
  <si>
    <t xml:space="preserve"> SALTEE LIGHTLY SALTED  200GR</t>
  </si>
  <si>
    <t xml:space="preserve"> SALTINE PLAIN 100G</t>
  </si>
  <si>
    <t xml:space="preserve"> SALTINE ROSEMARY 100G</t>
  </si>
  <si>
    <t xml:space="preserve"> SALTINE WHOLEWHEAT 100G</t>
  </si>
  <si>
    <t xml:space="preserve"> SNACTIVE MULTIGRAIN  500 GR</t>
  </si>
  <si>
    <t xml:space="preserve"> TREATS CREAMS CHOCOLATE 80g</t>
  </si>
  <si>
    <t xml:space="preserve"> WAFER CHOCNUT 100G</t>
  </si>
  <si>
    <t xml:space="preserve"> WAFER STRAWBERRY 100G</t>
  </si>
  <si>
    <t xml:space="preserve"> WAFER VANILLA 100G</t>
  </si>
  <si>
    <t xml:space="preserve"> WHEATONS  GOURMET ROSEMARY 180 GR</t>
  </si>
  <si>
    <t xml:space="preserve"> WHEATONS GOURMET GARLIC 180 GR</t>
  </si>
  <si>
    <t xml:space="preserve"> WHEATON'S MULTIGRAIN 170G</t>
  </si>
  <si>
    <t xml:space="preserve"> WHEATONS WATER BISCUITS BLACK PEPPER 125 GR </t>
  </si>
  <si>
    <t xml:space="preserve"> WHEATONS WATER BISCUITS SALTED 125 GR</t>
  </si>
  <si>
    <t xml:space="preserve"> WHEATON'S WHOLEWHEAT 170G</t>
  </si>
  <si>
    <t xml:space="preserve"> SNACTIVE 500 GR</t>
  </si>
  <si>
    <t>PER PACK</t>
  </si>
  <si>
    <t>PER CASE</t>
  </si>
  <si>
    <t>15/05/2023</t>
  </si>
  <si>
    <t>15/03/2023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</si>
</sst>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* #,##0.000_ ;_ * \-#,##0.000_ ;_ * &quot;-&quot;??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 tint="-0.49998474074526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43" fontId="0" fillId="0" borderId="0" xfId="42" applyFont="1"/>
    <xf numFmtId="0" fontId="0" fillId="0" borderId="0" xfId="0" applyAlignment="1">
      <alignment wrapText="1"/>
    </xf>
    <xf numFmtId="0" fontId="0" fillId="0" borderId="10" xfId="0" applyBorder="1"/>
    <xf numFmtId="164" fontId="0" fillId="33" borderId="10" xfId="0" applyNumberFormat="1" applyFill="1" applyBorder="1"/>
    <xf numFmtId="0" fontId="0" fillId="0" borderId="0" xfId="0" applyAlignment="1">
      <alignment horizontal="left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43" fontId="0" fillId="0" borderId="10" xfId="42" applyFont="1" applyBorder="1"/>
    <xf numFmtId="0" fontId="18" fillId="0" borderId="10" xfId="0" applyFont="1" applyBorder="1"/>
    <xf numFmtId="164" fontId="0" fillId="0" borderId="10" xfId="42" applyNumberFormat="1" applyFont="1" applyBorder="1"/>
    <xf numFmtId="0" fontId="18" fillId="0" borderId="10" xfId="0" applyFont="1" applyBorder="1" applyAlignment="1">
      <alignment horizontal="left"/>
    </xf>
    <xf numFmtId="165" fontId="0" fillId="0" borderId="10" xfId="42" applyNumberFormat="1" applyFont="1" applyBorder="1"/>
    <xf numFmtId="43" fontId="0" fillId="34" borderId="10" xfId="42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/>
    </xf>
    <xf numFmtId="0" fontId="0" fillId="35" borderId="10" xfId="0" applyFill="1" applyBorder="1"/>
    <xf numFmtId="43" fontId="0" fillId="35" borderId="10" xfId="42" applyFont="1" applyFill="1" applyBorder="1"/>
    <xf numFmtId="164" fontId="0" fillId="35" borderId="10" xfId="0" applyNumberFormat="1" applyFill="1" applyBorder="1"/>
    <xf numFmtId="164" fontId="0" fillId="35" borderId="10" xfId="42" applyNumberFormat="1" applyFont="1" applyFill="1" applyBorder="1"/>
    <xf numFmtId="0" fontId="0" fillId="36" borderId="10" xfId="0" applyFill="1" applyBorder="1" applyAlignment="1">
      <alignment horizontal="left"/>
    </xf>
    <xf numFmtId="0" fontId="0" fillId="36" borderId="10" xfId="0" applyFill="1" applyBorder="1"/>
    <xf numFmtId="43" fontId="0" fillId="36" borderId="10" xfId="42" applyFont="1" applyFill="1" applyBorder="1"/>
    <xf numFmtId="164" fontId="0" fillId="36" borderId="10" xfId="0" applyNumberFormat="1" applyFill="1" applyBorder="1"/>
    <xf numFmtId="164" fontId="0" fillId="36" borderId="10" xfId="42" applyNumberFormat="1" applyFont="1" applyFill="1" applyBorder="1"/>
    <xf numFmtId="0" fontId="0" fillId="0" borderId="11" xfId="0" applyBorder="1"/>
    <xf numFmtId="0" fontId="0" fillId="36" borderId="11" xfId="0" applyFill="1" applyBorder="1"/>
    <xf numFmtId="43" fontId="0" fillId="0" borderId="10" xfId="42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left"/>
    </xf>
    <xf numFmtId="0" fontId="16" fillId="0" borderId="10" xfId="0" applyFont="1" applyBorder="1"/>
    <xf numFmtId="0" fontId="0" fillId="36" borderId="10" xfId="0" applyFill="1" applyBorder="1" applyAlignment="1">
      <alignment horizontal="center" vertical="center" wrapText="1"/>
    </xf>
    <xf numFmtId="43" fontId="0" fillId="36" borderId="10" xfId="42" applyFont="1" applyFill="1" applyBorder="1" applyAlignment="1">
      <alignment horizontal="center" vertical="center" wrapText="1"/>
    </xf>
    <xf numFmtId="0" fontId="0" fillId="35" borderId="11" xfId="0" applyFill="1" applyBorder="1"/>
    <xf numFmtId="165" fontId="0" fillId="35" borderId="10" xfId="42" applyNumberFormat="1" applyFont="1" applyFill="1" applyBorder="1"/>
    <xf numFmtId="0" fontId="19" fillId="0" borderId="0" xfId="0" applyFont="1"/>
    <xf numFmtId="43" fontId="0" fillId="33" borderId="10" xfId="43" applyFont="1" applyFill="1" applyBorder="1"/>
    <xf numFmtId="164" fontId="0" fillId="33" borderId="0" xfId="0" applyNumberFormat="1" applyFill="1"/>
    <xf numFmtId="0" fontId="0" fillId="34" borderId="10" xfId="0" applyFill="1" applyBorder="1" applyAlignment="1">
      <alignment horizontal="left"/>
    </xf>
    <xf numFmtId="0" fontId="0" fillId="34" borderId="10" xfId="0" applyFill="1" applyBorder="1"/>
    <xf numFmtId="165" fontId="0" fillId="34" borderId="10" xfId="42" applyNumberFormat="1" applyFont="1" applyFill="1" applyBorder="1"/>
    <xf numFmtId="43" fontId="0" fillId="34" borderId="10" xfId="42" applyFont="1" applyFill="1" applyBorder="1"/>
    <xf numFmtId="164" fontId="0" fillId="34" borderId="10" xfId="0" applyNumberFormat="1" applyFill="1" applyBorder="1"/>
    <xf numFmtId="0" fontId="0" fillId="34" borderId="0" xfId="0" applyFill="1"/>
    <xf numFmtId="165" fontId="0" fillId="0" borderId="10" xfId="42" applyNumberFormat="1" applyFont="1" applyFill="1" applyBorder="1"/>
    <xf numFmtId="43" fontId="0" fillId="0" borderId="10" xfId="42" applyFont="1" applyFill="1" applyBorder="1"/>
    <xf numFmtId="164" fontId="0" fillId="0" borderId="10" xfId="0" applyNumberFormat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omma 2" xfId="43" xr:uid="{00000000-0005-0000-0000-00001C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10" Type="http://schemas.openxmlformats.org/officeDocument/2006/relationships/image" Target="../media/image10.png"/><Relationship Id="rId4" Type="http://schemas.openxmlformats.org/officeDocument/2006/relationships/image" Target="../media/image4.svg"/><Relationship Id="rId9" Type="http://schemas.openxmlformats.org/officeDocument/2006/relationships/image" Target="../media/image9.gi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gif"/><Relationship Id="rId3" Type="http://schemas.openxmlformats.org/officeDocument/2006/relationships/image" Target="../media/image3.png"/><Relationship Id="rId7" Type="http://schemas.openxmlformats.org/officeDocument/2006/relationships/image" Target="../media/image6.gif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10.png"/><Relationship Id="rId5" Type="http://schemas.openxmlformats.org/officeDocument/2006/relationships/image" Target="../media/image5.gif"/><Relationship Id="rId10" Type="http://schemas.openxmlformats.org/officeDocument/2006/relationships/image" Target="../media/image9.gif"/><Relationship Id="rId4" Type="http://schemas.openxmlformats.org/officeDocument/2006/relationships/image" Target="../media/image4.svg"/><Relationship Id="rId9" Type="http://schemas.openxmlformats.org/officeDocument/2006/relationships/image" Target="../media/image8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3</xdr:row>
      <xdr:rowOff>19050</xdr:rowOff>
    </xdr:from>
    <xdr:to>
      <xdr:col>8</xdr:col>
      <xdr:colOff>390525</xdr:colOff>
      <xdr:row>6</xdr:row>
      <xdr:rowOff>173182</xdr:rowOff>
    </xdr:to>
    <xdr:pic>
      <xdr:nvPicPr>
        <xdr:cNvPr id="3" name="Graphic 2" descr="Internet">
          <a:extLst>
            <a:ext uri="{FF2B5EF4-FFF2-40B4-BE49-F238E27FC236}">
              <a16:creationId xmlns:a16="http://schemas.microsoft.com/office/drawing/2014/main" id="{CF79DC35-8E61-2311-EDEA-A6129D25F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877300" y="59055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5</xdr:col>
      <xdr:colOff>514349</xdr:colOff>
      <xdr:row>3</xdr:row>
      <xdr:rowOff>123824</xdr:rowOff>
    </xdr:from>
    <xdr:to>
      <xdr:col>6</xdr:col>
      <xdr:colOff>361949</xdr:colOff>
      <xdr:row>6</xdr:row>
      <xdr:rowOff>124690</xdr:rowOff>
    </xdr:to>
    <xdr:pic>
      <xdr:nvPicPr>
        <xdr:cNvPr id="7" name="Graphic 6" descr="Store">
          <a:extLst>
            <a:ext uri="{FF2B5EF4-FFF2-40B4-BE49-F238E27FC236}">
              <a16:creationId xmlns:a16="http://schemas.microsoft.com/office/drawing/2014/main" id="{1CDE1A8C-F8A0-DB18-50A1-E0DD3AE0D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7200899" y="695324"/>
          <a:ext cx="752475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771525</xdr:colOff>
      <xdr:row>0</xdr:row>
      <xdr:rowOff>77262</xdr:rowOff>
    </xdr:from>
    <xdr:to>
      <xdr:col>2</xdr:col>
      <xdr:colOff>952500</xdr:colOff>
      <xdr:row>4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48CBFCA-125E-82FA-DD7A-880E579BB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77262"/>
          <a:ext cx="2238375" cy="865713"/>
        </a:xfrm>
        <a:prstGeom prst="rect">
          <a:avLst/>
        </a:prstGeom>
      </xdr:spPr>
    </xdr:pic>
    <xdr:clientData/>
  </xdr:twoCellAnchor>
  <xdr:twoCellAnchor editAs="oneCell">
    <xdr:from>
      <xdr:col>2</xdr:col>
      <xdr:colOff>485774</xdr:colOff>
      <xdr:row>17</xdr:row>
      <xdr:rowOff>66674</xdr:rowOff>
    </xdr:from>
    <xdr:to>
      <xdr:col>2</xdr:col>
      <xdr:colOff>1562099</xdr:colOff>
      <xdr:row>17</xdr:row>
      <xdr:rowOff>666749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58C8557E-5EB7-46BF-A4E3-B01A82862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3174" y="3819524"/>
          <a:ext cx="1076325" cy="600075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67</xdr:row>
      <xdr:rowOff>57270</xdr:rowOff>
    </xdr:from>
    <xdr:to>
      <xdr:col>2</xdr:col>
      <xdr:colOff>1571625</xdr:colOff>
      <xdr:row>67</xdr:row>
      <xdr:rowOff>723899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F6C48C0-EBD2-CC02-7997-99BA1AF90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13649445"/>
          <a:ext cx="1276350" cy="666629"/>
        </a:xfrm>
        <a:prstGeom prst="rect">
          <a:avLst/>
        </a:prstGeom>
      </xdr:spPr>
    </xdr:pic>
    <xdr:clientData/>
  </xdr:twoCellAnchor>
  <xdr:twoCellAnchor editAs="oneCell">
    <xdr:from>
      <xdr:col>2</xdr:col>
      <xdr:colOff>628650</xdr:colOff>
      <xdr:row>93</xdr:row>
      <xdr:rowOff>177069</xdr:rowOff>
    </xdr:from>
    <xdr:to>
      <xdr:col>2</xdr:col>
      <xdr:colOff>1647363</xdr:colOff>
      <xdr:row>95</xdr:row>
      <xdr:rowOff>19049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BA073284-9E4F-5F33-FEE9-375B86F3C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19274694"/>
          <a:ext cx="1018713" cy="813530"/>
        </a:xfrm>
        <a:prstGeom prst="rect">
          <a:avLst/>
        </a:prstGeom>
      </xdr:spPr>
    </xdr:pic>
    <xdr:clientData/>
  </xdr:twoCellAnchor>
  <xdr:twoCellAnchor editAs="oneCell">
    <xdr:from>
      <xdr:col>2</xdr:col>
      <xdr:colOff>342899</xdr:colOff>
      <xdr:row>107</xdr:row>
      <xdr:rowOff>178676</xdr:rowOff>
    </xdr:from>
    <xdr:to>
      <xdr:col>2</xdr:col>
      <xdr:colOff>1685924</xdr:colOff>
      <xdr:row>107</xdr:row>
      <xdr:rowOff>781049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71ABBAE-9635-0817-BC35-638D25772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299" y="22533851"/>
          <a:ext cx="1343025" cy="602373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9</xdr:row>
      <xdr:rowOff>64394</xdr:rowOff>
    </xdr:from>
    <xdr:to>
      <xdr:col>2</xdr:col>
      <xdr:colOff>1810250</xdr:colOff>
      <xdr:row>9</xdr:row>
      <xdr:rowOff>638375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465D8BF7-5882-3C92-B25E-0C7C24377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438400" y="1778894"/>
          <a:ext cx="1429250" cy="573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4</xdr:row>
      <xdr:rowOff>0</xdr:rowOff>
    </xdr:from>
    <xdr:to>
      <xdr:col>8</xdr:col>
      <xdr:colOff>457200</xdr:colOff>
      <xdr:row>7</xdr:row>
      <xdr:rowOff>171450</xdr:rowOff>
    </xdr:to>
    <xdr:pic>
      <xdr:nvPicPr>
        <xdr:cNvPr id="8" name="Graphic 7" descr="Internet">
          <a:extLst>
            <a:ext uri="{FF2B5EF4-FFF2-40B4-BE49-F238E27FC236}">
              <a16:creationId xmlns:a16="http://schemas.microsoft.com/office/drawing/2014/main" id="{9D07A5CD-170E-4DD1-A080-49273553E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210675" y="76200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5</xdr:col>
      <xdr:colOff>514349</xdr:colOff>
      <xdr:row>4</xdr:row>
      <xdr:rowOff>76199</xdr:rowOff>
    </xdr:from>
    <xdr:to>
      <xdr:col>6</xdr:col>
      <xdr:colOff>400049</xdr:colOff>
      <xdr:row>7</xdr:row>
      <xdr:rowOff>85724</xdr:rowOff>
    </xdr:to>
    <xdr:pic>
      <xdr:nvPicPr>
        <xdr:cNvPr id="9" name="Graphic 8" descr="Store">
          <a:extLst>
            <a:ext uri="{FF2B5EF4-FFF2-40B4-BE49-F238E27FC236}">
              <a16:creationId xmlns:a16="http://schemas.microsoft.com/office/drawing/2014/main" id="{F167D471-BFC9-4E2F-AC7B-92543156D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7581899" y="838199"/>
          <a:ext cx="752475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771525</xdr:colOff>
      <xdr:row>0</xdr:row>
      <xdr:rowOff>77262</xdr:rowOff>
    </xdr:from>
    <xdr:to>
      <xdr:col>2</xdr:col>
      <xdr:colOff>1162050</xdr:colOff>
      <xdr:row>4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11D1264-CE51-4F36-84C8-358FB9F00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77262"/>
          <a:ext cx="2238375" cy="865713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10</xdr:row>
      <xdr:rowOff>104775</xdr:rowOff>
    </xdr:from>
    <xdr:to>
      <xdr:col>2</xdr:col>
      <xdr:colOff>1705475</xdr:colOff>
      <xdr:row>10</xdr:row>
      <xdr:rowOff>678756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364F895-A6EC-4D36-9B1D-156A53419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095500" y="2009775"/>
          <a:ext cx="1429250" cy="57398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1076325</xdr:colOff>
      <xdr:row>20</xdr:row>
      <xdr:rowOff>600075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7C7B8E7E-020D-4678-913B-EEE319404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3848100"/>
          <a:ext cx="1076325" cy="600075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69</xdr:row>
      <xdr:rowOff>76200</xdr:rowOff>
    </xdr:from>
    <xdr:to>
      <xdr:col>2</xdr:col>
      <xdr:colOff>1400175</xdr:colOff>
      <xdr:row>69</xdr:row>
      <xdr:rowOff>742829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780B2086-2C6C-4077-9617-3AF5B00C9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3100" y="14030325"/>
          <a:ext cx="1276350" cy="666629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96</xdr:row>
      <xdr:rowOff>57150</xdr:rowOff>
    </xdr:from>
    <xdr:to>
      <xdr:col>2</xdr:col>
      <xdr:colOff>1199688</xdr:colOff>
      <xdr:row>96</xdr:row>
      <xdr:rowOff>870680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743BB17-9E62-48C7-8DAD-94A493B51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19564350"/>
          <a:ext cx="1018713" cy="813530"/>
        </a:xfrm>
        <a:prstGeom prst="rect">
          <a:avLst/>
        </a:prstGeom>
      </xdr:spPr>
    </xdr:pic>
    <xdr:clientData/>
  </xdr:twoCellAnchor>
  <xdr:twoCellAnchor editAs="oneCell">
    <xdr:from>
      <xdr:col>2</xdr:col>
      <xdr:colOff>333375</xdr:colOff>
      <xdr:row>109</xdr:row>
      <xdr:rowOff>304800</xdr:rowOff>
    </xdr:from>
    <xdr:to>
      <xdr:col>2</xdr:col>
      <xdr:colOff>1676400</xdr:colOff>
      <xdr:row>109</xdr:row>
      <xdr:rowOff>907173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F3B30591-D19F-4C39-95A9-852F586CD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0" y="22812375"/>
          <a:ext cx="1343025" cy="6023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fice/AppData/Local/Microsoft/Windows/INetCache/Content.Outlook/FUDE79UA/Pricing%20F%20Shop%20for%20SEP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fice/AppData/Local/Microsoft/Windows/INetCache/Content.Outlook/FUDE79UA/pricing%20F%20Shop%20&amp;%20Staff%20open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Pricing F Shop for SEP 2022"/>
    </sheetNames>
    <sheetDataSet>
      <sheetData sheetId="0" refreshError="1">
        <row r="1">
          <cell r="A1">
            <v>44760</v>
          </cell>
        </row>
        <row r="26">
          <cell r="I26">
            <v>0</v>
          </cell>
        </row>
        <row r="28">
          <cell r="I28">
            <v>0</v>
          </cell>
        </row>
        <row r="66">
          <cell r="I66">
            <v>161.73913043478262</v>
          </cell>
        </row>
        <row r="92">
          <cell r="I92">
            <v>120.00000000000001</v>
          </cell>
        </row>
        <row r="94">
          <cell r="I94">
            <v>120.00000000000001</v>
          </cell>
        </row>
        <row r="100">
          <cell r="A100">
            <v>12170</v>
          </cell>
          <cell r="C100">
            <v>1.5</v>
          </cell>
        </row>
        <row r="102">
          <cell r="A102">
            <v>12187</v>
          </cell>
          <cell r="C102">
            <v>1.5</v>
          </cell>
        </row>
        <row r="157">
          <cell r="I157">
            <v>208.69565217391306</v>
          </cell>
        </row>
        <row r="158">
          <cell r="I158">
            <v>252.17391304347828</v>
          </cell>
        </row>
        <row r="161">
          <cell r="I161">
            <v>182.60869565217394</v>
          </cell>
        </row>
        <row r="162">
          <cell r="I162">
            <v>182.60869565217394</v>
          </cell>
        </row>
        <row r="166">
          <cell r="I166">
            <v>143.47826086956522</v>
          </cell>
        </row>
        <row r="167">
          <cell r="I167">
            <v>121.73913043478262</v>
          </cell>
        </row>
        <row r="173">
          <cell r="I173">
            <v>295.6521739130435</v>
          </cell>
        </row>
        <row r="174">
          <cell r="I174">
            <v>152.17391304347828</v>
          </cell>
        </row>
        <row r="175">
          <cell r="I175">
            <v>173.91304347826087</v>
          </cell>
        </row>
        <row r="176">
          <cell r="I176">
            <v>173.91304347826087</v>
          </cell>
        </row>
        <row r="177">
          <cell r="I177">
            <v>173.91304347826087</v>
          </cell>
        </row>
        <row r="178">
          <cell r="I178">
            <v>134.78260869565219</v>
          </cell>
        </row>
        <row r="179">
          <cell r="I179">
            <v>321.73913043478262</v>
          </cell>
        </row>
        <row r="212">
          <cell r="I212">
            <v>191.30434782608697</v>
          </cell>
        </row>
        <row r="213">
          <cell r="I213">
            <v>123.47826086956523</v>
          </cell>
        </row>
        <row r="214">
          <cell r="I214">
            <v>130.43478260869566</v>
          </cell>
        </row>
        <row r="252">
          <cell r="I252">
            <v>369.56521739130437</v>
          </cell>
        </row>
        <row r="253">
          <cell r="I253">
            <v>243.47826086956525</v>
          </cell>
        </row>
        <row r="255">
          <cell r="I255">
            <v>165.21739130434784</v>
          </cell>
        </row>
        <row r="257">
          <cell r="I257">
            <v>233.04347826086959</v>
          </cell>
        </row>
        <row r="259">
          <cell r="I259">
            <v>234.78260869565219</v>
          </cell>
        </row>
        <row r="261">
          <cell r="I261">
            <v>140.86956521739131</v>
          </cell>
        </row>
        <row r="274">
          <cell r="A274">
            <v>57853</v>
          </cell>
          <cell r="B274" t="str">
            <v>SHARK BITES 12 X 150 GR</v>
          </cell>
          <cell r="I274">
            <v>182.60869565217394</v>
          </cell>
        </row>
        <row r="279">
          <cell r="I279">
            <v>247.82608695652175</v>
          </cell>
        </row>
        <row r="301">
          <cell r="A301">
            <v>46361</v>
          </cell>
          <cell r="B301" t="str">
            <v>SURTIDO SELECCION 6X250 GR</v>
          </cell>
          <cell r="C301">
            <v>1.5</v>
          </cell>
          <cell r="I301">
            <v>232.17391304347828</v>
          </cell>
        </row>
        <row r="303">
          <cell r="A303">
            <v>54668</v>
          </cell>
          <cell r="B303" t="str">
            <v>KRIT BOX CRACKER 6X200 GR</v>
          </cell>
          <cell r="C303">
            <v>1.2</v>
          </cell>
          <cell r="I303">
            <v>100.00000000000001</v>
          </cell>
        </row>
        <row r="306">
          <cell r="A306">
            <v>55981</v>
          </cell>
          <cell r="B306" t="str">
            <v>KRIT SEMILLAS QUINOA 6X150 GR (TOMILLO)</v>
          </cell>
          <cell r="C306">
            <v>0.89999999999999991</v>
          </cell>
        </row>
        <row r="307">
          <cell r="A307">
            <v>55982</v>
          </cell>
          <cell r="B307" t="str">
            <v>KRIT SEMILLAS CHIA 6X150 GR (ROMERO)</v>
          </cell>
          <cell r="C307">
            <v>0.89999999999999991</v>
          </cell>
        </row>
        <row r="310">
          <cell r="A310">
            <v>12046</v>
          </cell>
          <cell r="B310" t="str">
            <v xml:space="preserve">TT WHEATONS WATER BISCUITS BLACK PEPPER 12 X 125 GR </v>
          </cell>
          <cell r="C310">
            <v>1.5</v>
          </cell>
          <cell r="I310">
            <v>103.47826086956522</v>
          </cell>
        </row>
        <row r="311">
          <cell r="A311">
            <v>12039</v>
          </cell>
          <cell r="B311" t="str">
            <v>TT WHEATONS WATER BISCUITS SALTED 12 X 125 GR</v>
          </cell>
          <cell r="C311">
            <v>1.5</v>
          </cell>
          <cell r="I311">
            <v>103.47826086956522</v>
          </cell>
        </row>
        <row r="312">
          <cell r="A312">
            <v>12053</v>
          </cell>
          <cell r="B312" t="str">
            <v>TT WHEATONS GOURMET GARLIC 12X180 GR</v>
          </cell>
          <cell r="C312">
            <v>2.16</v>
          </cell>
        </row>
        <row r="313">
          <cell r="A313">
            <v>12060</v>
          </cell>
          <cell r="B313" t="str">
            <v>TT WHEATONS  GOURMET ROSEMARY 12X180 GR</v>
          </cell>
          <cell r="C313">
            <v>2.16</v>
          </cell>
        </row>
        <row r="314">
          <cell r="A314">
            <v>12084</v>
          </cell>
          <cell r="C314">
            <v>2.4</v>
          </cell>
          <cell r="I314">
            <v>147.82608695652175</v>
          </cell>
        </row>
        <row r="315">
          <cell r="A315">
            <v>12077</v>
          </cell>
          <cell r="C315">
            <v>2.4</v>
          </cell>
          <cell r="I315">
            <v>147.82608695652175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 refreshError="1">
        <row r="1">
          <cell r="B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I162"/>
  <sheetViews>
    <sheetView zoomScale="88" zoomScaleNormal="88" workbookViewId="0">
      <pane ySplit="12" topLeftCell="A13" activePane="bottomLeft" state="frozen"/>
      <selection pane="bottomLeft" activeCell="D6" sqref="D6"/>
    </sheetView>
  </sheetViews>
  <sheetFormatPr defaultRowHeight="15" x14ac:dyDescent="0.25"/>
  <cols>
    <col min="1" max="2" width="15.42578125" style="1" customWidth="1"/>
    <col min="3" max="3" width="47.42578125" customWidth="1"/>
    <col min="4" max="5" width="11" style="3" customWidth="1"/>
    <col min="6" max="9" width="13.5703125" customWidth="1"/>
  </cols>
  <sheetData>
    <row r="6" spans="1:9" ht="28.5" x14ac:dyDescent="0.45">
      <c r="C6" s="36" t="s">
        <v>434</v>
      </c>
    </row>
    <row r="8" spans="1:9" x14ac:dyDescent="0.25">
      <c r="A8" s="30" t="s">
        <v>435</v>
      </c>
      <c r="B8" s="30"/>
      <c r="C8" s="31">
        <f>[2]data!$B$1</f>
        <v>0</v>
      </c>
      <c r="D8" s="10"/>
      <c r="E8" s="10"/>
      <c r="F8" s="5" t="s">
        <v>216</v>
      </c>
      <c r="G8" s="5" t="s">
        <v>216</v>
      </c>
      <c r="H8" s="5" t="s">
        <v>217</v>
      </c>
      <c r="I8" s="5" t="s">
        <v>217</v>
      </c>
    </row>
    <row r="9" spans="1:9" ht="30" x14ac:dyDescent="0.25">
      <c r="A9" s="8" t="s">
        <v>0</v>
      </c>
      <c r="B9" s="8"/>
      <c r="C9" s="8" t="s">
        <v>1</v>
      </c>
      <c r="D9" s="15" t="s">
        <v>253</v>
      </c>
      <c r="E9" s="15" t="s">
        <v>225</v>
      </c>
      <c r="F9" s="8" t="s">
        <v>219</v>
      </c>
      <c r="G9" s="8" t="s">
        <v>220</v>
      </c>
      <c r="H9" s="8" t="s">
        <v>219</v>
      </c>
      <c r="I9" s="8" t="s">
        <v>221</v>
      </c>
    </row>
    <row r="10" spans="1:9" ht="55.5" customHeight="1" x14ac:dyDescent="0.25">
      <c r="A10" s="29"/>
      <c r="B10" s="29"/>
      <c r="C10" s="29"/>
      <c r="D10" s="28"/>
      <c r="E10" s="28"/>
      <c r="F10" s="29"/>
      <c r="G10" s="29"/>
      <c r="H10" s="29"/>
      <c r="I10" s="29"/>
    </row>
    <row r="11" spans="1:9" ht="15" customHeight="1" x14ac:dyDescent="0.25">
      <c r="A11" s="9">
        <v>38198</v>
      </c>
      <c r="B11" s="9" t="s">
        <v>231</v>
      </c>
      <c r="C11" s="26" t="s">
        <v>191</v>
      </c>
      <c r="D11" s="10">
        <v>2.52</v>
      </c>
      <c r="E11" s="10" t="s">
        <v>224</v>
      </c>
      <c r="F11" s="38">
        <v>260.86956521739131</v>
      </c>
      <c r="G11" s="6">
        <f t="shared" ref="G11:G16" si="0">+F11*15%+F11</f>
        <v>300</v>
      </c>
      <c r="H11" s="6">
        <f t="shared" ref="H11:H16" si="1">F11*1.05</f>
        <v>273.91304347826087</v>
      </c>
      <c r="I11" s="6">
        <f t="shared" ref="I11:I16" si="2">H11*1.15</f>
        <v>315</v>
      </c>
    </row>
    <row r="12" spans="1:9" s="2" customFormat="1" ht="15" customHeight="1" x14ac:dyDescent="0.25">
      <c r="A12" s="9">
        <v>38199</v>
      </c>
      <c r="B12" s="9" t="s">
        <v>231</v>
      </c>
      <c r="C12" s="26" t="s">
        <v>190</v>
      </c>
      <c r="D12" s="10">
        <v>2.52</v>
      </c>
      <c r="E12" s="10" t="s">
        <v>224</v>
      </c>
      <c r="F12" s="38">
        <v>260.86956521739131</v>
      </c>
      <c r="G12" s="6">
        <f t="shared" si="0"/>
        <v>300</v>
      </c>
      <c r="H12" s="6">
        <f t="shared" si="1"/>
        <v>273.91304347826087</v>
      </c>
      <c r="I12" s="6">
        <f t="shared" si="2"/>
        <v>315</v>
      </c>
    </row>
    <row r="13" spans="1:9" ht="15" customHeight="1" x14ac:dyDescent="0.25">
      <c r="A13" s="9">
        <v>47726</v>
      </c>
      <c r="B13" s="9" t="s">
        <v>231</v>
      </c>
      <c r="C13" s="26" t="s">
        <v>189</v>
      </c>
      <c r="D13" s="10">
        <v>2.52</v>
      </c>
      <c r="E13" s="10" t="s">
        <v>224</v>
      </c>
      <c r="F13" s="38">
        <v>260.86956521739131</v>
      </c>
      <c r="G13" s="6">
        <f t="shared" si="0"/>
        <v>300</v>
      </c>
      <c r="H13" s="6">
        <f t="shared" si="1"/>
        <v>273.91304347826087</v>
      </c>
      <c r="I13" s="6">
        <f t="shared" si="2"/>
        <v>315</v>
      </c>
    </row>
    <row r="14" spans="1:9" ht="15" customHeight="1" x14ac:dyDescent="0.25">
      <c r="A14" s="9">
        <v>38601</v>
      </c>
      <c r="B14" s="9" t="s">
        <v>231</v>
      </c>
      <c r="C14" s="26" t="s">
        <v>192</v>
      </c>
      <c r="D14" s="10">
        <v>2.1</v>
      </c>
      <c r="E14" s="10" t="s">
        <v>224</v>
      </c>
      <c r="F14" s="6">
        <v>313.04000000000002</v>
      </c>
      <c r="G14" s="6">
        <f t="shared" si="0"/>
        <v>359.99600000000004</v>
      </c>
      <c r="H14" s="6">
        <f t="shared" si="1"/>
        <v>328.69200000000001</v>
      </c>
      <c r="I14" s="6">
        <f t="shared" si="2"/>
        <v>377.99579999999997</v>
      </c>
    </row>
    <row r="15" spans="1:9" ht="15" customHeight="1" x14ac:dyDescent="0.25">
      <c r="A15" s="9">
        <v>38166</v>
      </c>
      <c r="B15" s="9" t="s">
        <v>231</v>
      </c>
      <c r="C15" s="26" t="s">
        <v>193</v>
      </c>
      <c r="D15" s="10">
        <v>1.92</v>
      </c>
      <c r="E15" s="10" t="s">
        <v>224</v>
      </c>
      <c r="F15" s="6">
        <v>260.87</v>
      </c>
      <c r="G15" s="6">
        <f t="shared" si="0"/>
        <v>300.00049999999999</v>
      </c>
      <c r="H15" s="6">
        <f t="shared" si="1"/>
        <v>273.9135</v>
      </c>
      <c r="I15" s="6">
        <f t="shared" si="2"/>
        <v>315.00052499999998</v>
      </c>
    </row>
    <row r="16" spans="1:9" ht="15" customHeight="1" x14ac:dyDescent="0.25">
      <c r="A16" s="9">
        <v>38165</v>
      </c>
      <c r="B16" s="9" t="s">
        <v>231</v>
      </c>
      <c r="C16" s="26" t="s">
        <v>194</v>
      </c>
      <c r="D16" s="10">
        <v>1.92</v>
      </c>
      <c r="E16" s="10" t="s">
        <v>224</v>
      </c>
      <c r="F16" s="6">
        <v>260.87</v>
      </c>
      <c r="G16" s="6">
        <f t="shared" si="0"/>
        <v>300.00049999999999</v>
      </c>
      <c r="H16" s="6">
        <f t="shared" si="1"/>
        <v>273.9135</v>
      </c>
      <c r="I16" s="6">
        <f t="shared" si="2"/>
        <v>315.00052499999998</v>
      </c>
    </row>
    <row r="17" spans="1:9" ht="15" customHeight="1" x14ac:dyDescent="0.25">
      <c r="A17" s="16"/>
      <c r="B17" s="16"/>
      <c r="C17" s="34"/>
      <c r="D17" s="18"/>
      <c r="E17" s="18"/>
      <c r="F17" s="19"/>
      <c r="G17" s="19"/>
      <c r="H17" s="19"/>
      <c r="I17" s="19"/>
    </row>
    <row r="18" spans="1:9" ht="54.75" customHeight="1" x14ac:dyDescent="0.25">
      <c r="A18" s="21"/>
      <c r="B18" s="21"/>
      <c r="C18" s="27"/>
      <c r="D18" s="23"/>
      <c r="E18" s="23"/>
      <c r="F18" s="24"/>
      <c r="G18" s="24"/>
      <c r="H18" s="24"/>
      <c r="I18" s="24"/>
    </row>
    <row r="19" spans="1:9" ht="15" customHeight="1" x14ac:dyDescent="0.25">
      <c r="A19" s="9">
        <v>49219</v>
      </c>
      <c r="B19" s="9" t="s">
        <v>226</v>
      </c>
      <c r="C19" s="26" t="s">
        <v>95</v>
      </c>
      <c r="D19" s="10">
        <v>1.88</v>
      </c>
      <c r="E19" s="10" t="s">
        <v>224</v>
      </c>
      <c r="F19" s="37">
        <v>226.09</v>
      </c>
      <c r="G19" s="6">
        <f t="shared" ref="G19:G66" si="3">+F19*15%+F19</f>
        <v>260.00350000000003</v>
      </c>
      <c r="H19" s="6">
        <f t="shared" ref="H19:H66" si="4">F19*1.05</f>
        <v>237.39450000000002</v>
      </c>
      <c r="I19" s="6">
        <f t="shared" ref="I19:I66" si="5">H19*1.15</f>
        <v>273.00367499999999</v>
      </c>
    </row>
    <row r="20" spans="1:9" ht="15" customHeight="1" x14ac:dyDescent="0.25">
      <c r="A20" s="9">
        <v>50355</v>
      </c>
      <c r="B20" s="9" t="s">
        <v>226</v>
      </c>
      <c r="C20" s="5" t="s">
        <v>148</v>
      </c>
      <c r="D20" s="10">
        <v>1.8</v>
      </c>
      <c r="E20" s="10" t="s">
        <v>224</v>
      </c>
      <c r="F20" s="6">
        <f>[1]data!I213</f>
        <v>123.47826086956523</v>
      </c>
      <c r="G20" s="6">
        <f t="shared" si="3"/>
        <v>142.00000000000003</v>
      </c>
      <c r="H20" s="6">
        <f t="shared" si="4"/>
        <v>129.6521739130435</v>
      </c>
      <c r="I20" s="6">
        <f t="shared" si="5"/>
        <v>149.10000000000002</v>
      </c>
    </row>
    <row r="21" spans="1:9" ht="15" customHeight="1" x14ac:dyDescent="0.25">
      <c r="A21" s="9">
        <v>44840</v>
      </c>
      <c r="B21" s="9" t="s">
        <v>226</v>
      </c>
      <c r="C21" s="5" t="s">
        <v>88</v>
      </c>
      <c r="D21" s="10">
        <v>2.5</v>
      </c>
      <c r="E21" s="10" t="s">
        <v>224</v>
      </c>
      <c r="F21" s="6">
        <f>[1]data!I174</f>
        <v>152.17391304347828</v>
      </c>
      <c r="G21" s="6">
        <f t="shared" si="3"/>
        <v>175.00000000000003</v>
      </c>
      <c r="H21" s="6">
        <f t="shared" si="4"/>
        <v>159.78260869565219</v>
      </c>
      <c r="I21" s="6">
        <f t="shared" si="5"/>
        <v>183.75</v>
      </c>
    </row>
    <row r="22" spans="1:9" ht="15" customHeight="1" x14ac:dyDescent="0.25">
      <c r="A22" s="9">
        <v>53094</v>
      </c>
      <c r="B22" s="9" t="s">
        <v>226</v>
      </c>
      <c r="C22" s="5" t="s">
        <v>87</v>
      </c>
      <c r="D22" s="10">
        <v>3.5</v>
      </c>
      <c r="E22" s="10" t="s">
        <v>224</v>
      </c>
      <c r="F22" s="6">
        <f>[1]data!I173</f>
        <v>295.6521739130435</v>
      </c>
      <c r="G22" s="6">
        <f t="shared" si="3"/>
        <v>340</v>
      </c>
      <c r="H22" s="6">
        <f t="shared" si="4"/>
        <v>310.43478260869568</v>
      </c>
      <c r="I22" s="6">
        <f t="shared" si="5"/>
        <v>357</v>
      </c>
    </row>
    <row r="23" spans="1:9" ht="15" customHeight="1" x14ac:dyDescent="0.25">
      <c r="A23" s="9">
        <v>50366</v>
      </c>
      <c r="B23" s="9" t="s">
        <v>226</v>
      </c>
      <c r="C23" s="5" t="s">
        <v>254</v>
      </c>
      <c r="D23" s="10">
        <v>1.6</v>
      </c>
      <c r="E23" s="10" t="s">
        <v>224</v>
      </c>
      <c r="F23" s="6">
        <f>[1]data!I257</f>
        <v>233.04347826086959</v>
      </c>
      <c r="G23" s="6">
        <f t="shared" si="3"/>
        <v>268</v>
      </c>
      <c r="H23" s="6">
        <f t="shared" si="4"/>
        <v>244.69565217391309</v>
      </c>
      <c r="I23" s="6">
        <f t="shared" si="5"/>
        <v>281.40000000000003</v>
      </c>
    </row>
    <row r="24" spans="1:9" ht="15" customHeight="1" x14ac:dyDescent="0.25">
      <c r="A24" s="9">
        <v>49017</v>
      </c>
      <c r="B24" s="9" t="s">
        <v>226</v>
      </c>
      <c r="C24" s="5" t="s">
        <v>255</v>
      </c>
      <c r="D24" s="10">
        <v>2.25</v>
      </c>
      <c r="E24" s="10" t="s">
        <v>224</v>
      </c>
      <c r="F24" s="6">
        <v>208.7</v>
      </c>
      <c r="G24" s="6">
        <f t="shared" si="3"/>
        <v>240.005</v>
      </c>
      <c r="H24" s="6">
        <f t="shared" si="4"/>
        <v>219.13499999999999</v>
      </c>
      <c r="I24" s="6">
        <f t="shared" si="5"/>
        <v>252.00524999999996</v>
      </c>
    </row>
    <row r="25" spans="1:9" ht="15" customHeight="1" x14ac:dyDescent="0.25">
      <c r="A25" s="9">
        <v>48916</v>
      </c>
      <c r="B25" s="9" t="s">
        <v>226</v>
      </c>
      <c r="C25" s="5" t="s">
        <v>256</v>
      </c>
      <c r="D25" s="10">
        <v>2.4</v>
      </c>
      <c r="E25" s="10" t="s">
        <v>224</v>
      </c>
      <c r="F25" s="6">
        <v>208.7</v>
      </c>
      <c r="G25" s="6">
        <f t="shared" si="3"/>
        <v>240.005</v>
      </c>
      <c r="H25" s="6">
        <f t="shared" si="4"/>
        <v>219.13499999999999</v>
      </c>
      <c r="I25" s="6">
        <f t="shared" si="5"/>
        <v>252.00524999999996</v>
      </c>
    </row>
    <row r="26" spans="1:9" ht="15" customHeight="1" x14ac:dyDescent="0.25">
      <c r="A26" s="9">
        <v>48282</v>
      </c>
      <c r="B26" s="9" t="s">
        <v>226</v>
      </c>
      <c r="C26" s="5" t="s">
        <v>257</v>
      </c>
      <c r="D26" s="10">
        <v>2.7360000000000002</v>
      </c>
      <c r="E26" s="10" t="s">
        <v>224</v>
      </c>
      <c r="F26" s="6">
        <f>[1]data!I279</f>
        <v>247.82608695652175</v>
      </c>
      <c r="G26" s="6">
        <f t="shared" si="3"/>
        <v>285</v>
      </c>
      <c r="H26" s="6">
        <f t="shared" si="4"/>
        <v>260.21739130434787</v>
      </c>
      <c r="I26" s="6">
        <f t="shared" si="5"/>
        <v>299.25</v>
      </c>
    </row>
    <row r="27" spans="1:9" ht="15" customHeight="1" x14ac:dyDescent="0.25">
      <c r="A27" s="9">
        <v>47119</v>
      </c>
      <c r="B27" s="9" t="s">
        <v>226</v>
      </c>
      <c r="C27" s="5" t="s">
        <v>258</v>
      </c>
      <c r="D27" s="10">
        <v>2.25</v>
      </c>
      <c r="E27" s="10" t="s">
        <v>224</v>
      </c>
      <c r="F27" s="6">
        <v>208.7</v>
      </c>
      <c r="G27" s="6">
        <f t="shared" si="3"/>
        <v>240.005</v>
      </c>
      <c r="H27" s="6">
        <f t="shared" si="4"/>
        <v>219.13499999999999</v>
      </c>
      <c r="I27" s="6">
        <f t="shared" si="5"/>
        <v>252.00524999999996</v>
      </c>
    </row>
    <row r="28" spans="1:9" ht="15" customHeight="1" x14ac:dyDescent="0.25">
      <c r="A28" s="9">
        <v>48279</v>
      </c>
      <c r="B28" s="9" t="s">
        <v>226</v>
      </c>
      <c r="C28" s="5" t="s">
        <v>259</v>
      </c>
      <c r="D28" s="10">
        <v>2.7360000000000002</v>
      </c>
      <c r="E28" s="10" t="s">
        <v>224</v>
      </c>
      <c r="F28" s="6">
        <f>[1]data!I253</f>
        <v>243.47826086956525</v>
      </c>
      <c r="G28" s="6">
        <f t="shared" si="3"/>
        <v>280.00000000000006</v>
      </c>
      <c r="H28" s="6">
        <f t="shared" si="4"/>
        <v>255.65217391304353</v>
      </c>
      <c r="I28" s="6">
        <f t="shared" si="5"/>
        <v>294.00000000000006</v>
      </c>
    </row>
    <row r="29" spans="1:9" ht="15" customHeight="1" x14ac:dyDescent="0.25">
      <c r="A29" s="9">
        <v>44648</v>
      </c>
      <c r="B29" s="9" t="s">
        <v>226</v>
      </c>
      <c r="C29" s="5" t="s">
        <v>260</v>
      </c>
      <c r="D29" s="10">
        <v>4.8</v>
      </c>
      <c r="E29" s="10" t="s">
        <v>224</v>
      </c>
      <c r="F29" s="6">
        <v>269.57</v>
      </c>
      <c r="G29" s="6">
        <f t="shared" si="3"/>
        <v>310.00549999999998</v>
      </c>
      <c r="H29" s="6">
        <f t="shared" si="4"/>
        <v>283.04849999999999</v>
      </c>
      <c r="I29" s="6">
        <f t="shared" si="5"/>
        <v>325.50577499999997</v>
      </c>
    </row>
    <row r="30" spans="1:9" ht="15" customHeight="1" x14ac:dyDescent="0.25">
      <c r="A30" s="9">
        <v>47642</v>
      </c>
      <c r="B30" s="9" t="s">
        <v>226</v>
      </c>
      <c r="C30" s="5" t="s">
        <v>261</v>
      </c>
      <c r="D30" s="10">
        <v>4.8</v>
      </c>
      <c r="E30" s="10" t="s">
        <v>224</v>
      </c>
      <c r="F30" s="6">
        <v>269.57</v>
      </c>
      <c r="G30" s="6">
        <f t="shared" si="3"/>
        <v>310.00549999999998</v>
      </c>
      <c r="H30" s="6">
        <f t="shared" si="4"/>
        <v>283.04849999999999</v>
      </c>
      <c r="I30" s="6">
        <f t="shared" si="5"/>
        <v>325.50577499999997</v>
      </c>
    </row>
    <row r="31" spans="1:9" ht="15" customHeight="1" x14ac:dyDescent="0.25">
      <c r="A31" s="9">
        <v>50869</v>
      </c>
      <c r="B31" s="9" t="s">
        <v>226</v>
      </c>
      <c r="C31" s="5" t="s">
        <v>263</v>
      </c>
      <c r="D31" s="10">
        <v>1.6</v>
      </c>
      <c r="E31" s="10" t="s">
        <v>224</v>
      </c>
      <c r="F31" s="6">
        <f>[1]data!I259</f>
        <v>234.78260869565219</v>
      </c>
      <c r="G31" s="6">
        <f t="shared" si="3"/>
        <v>270</v>
      </c>
      <c r="H31" s="6">
        <f t="shared" si="4"/>
        <v>246.52173913043481</v>
      </c>
      <c r="I31" s="6">
        <f t="shared" si="5"/>
        <v>283.5</v>
      </c>
    </row>
    <row r="32" spans="1:9" ht="15" customHeight="1" x14ac:dyDescent="0.25">
      <c r="A32" s="9">
        <v>49218</v>
      </c>
      <c r="B32" s="9" t="s">
        <v>226</v>
      </c>
      <c r="C32" s="5" t="s">
        <v>262</v>
      </c>
      <c r="D32" s="10">
        <v>8</v>
      </c>
      <c r="E32" s="10" t="s">
        <v>224</v>
      </c>
      <c r="F32" s="6">
        <v>408.7</v>
      </c>
      <c r="G32" s="6">
        <f t="shared" si="3"/>
        <v>470.005</v>
      </c>
      <c r="H32" s="6">
        <f t="shared" si="4"/>
        <v>429.13499999999999</v>
      </c>
      <c r="I32" s="6">
        <f t="shared" si="5"/>
        <v>493.50524999999993</v>
      </c>
    </row>
    <row r="33" spans="1:9" ht="15" customHeight="1" x14ac:dyDescent="0.25">
      <c r="A33" s="9">
        <v>47980</v>
      </c>
      <c r="B33" s="9" t="s">
        <v>226</v>
      </c>
      <c r="C33" s="5" t="s">
        <v>264</v>
      </c>
      <c r="D33" s="10">
        <v>9.5399999999999991</v>
      </c>
      <c r="E33" s="10" t="s">
        <v>224</v>
      </c>
      <c r="F33" s="6">
        <f>[1]data!I252</f>
        <v>369.56521739130437</v>
      </c>
      <c r="G33" s="6">
        <f t="shared" si="3"/>
        <v>425</v>
      </c>
      <c r="H33" s="6">
        <f t="shared" si="4"/>
        <v>388.04347826086962</v>
      </c>
      <c r="I33" s="6">
        <f t="shared" si="5"/>
        <v>446.25</v>
      </c>
    </row>
    <row r="34" spans="1:9" ht="15" customHeight="1" x14ac:dyDescent="0.25">
      <c r="A34" s="9">
        <v>46637</v>
      </c>
      <c r="B34" s="9" t="s">
        <v>226</v>
      </c>
      <c r="C34" s="5" t="s">
        <v>265</v>
      </c>
      <c r="D34" s="10">
        <v>2.7</v>
      </c>
      <c r="E34" s="10" t="s">
        <v>224</v>
      </c>
      <c r="F34" s="6">
        <v>521.74</v>
      </c>
      <c r="G34" s="6">
        <f t="shared" si="3"/>
        <v>600.00099999999998</v>
      </c>
      <c r="H34" s="6">
        <f t="shared" si="4"/>
        <v>547.827</v>
      </c>
      <c r="I34" s="6">
        <f t="shared" si="5"/>
        <v>630.00104999999996</v>
      </c>
    </row>
    <row r="35" spans="1:9" ht="15" customHeight="1" x14ac:dyDescent="0.25">
      <c r="A35" s="9">
        <v>46529</v>
      </c>
      <c r="B35" s="9" t="s">
        <v>226</v>
      </c>
      <c r="C35" s="5" t="s">
        <v>86</v>
      </c>
      <c r="D35" s="46">
        <v>2.4</v>
      </c>
      <c r="E35" s="46" t="s">
        <v>224</v>
      </c>
      <c r="F35" s="47">
        <v>208.7</v>
      </c>
      <c r="G35" s="47">
        <f t="shared" si="3"/>
        <v>240.005</v>
      </c>
      <c r="H35" s="47">
        <f t="shared" si="4"/>
        <v>219.13499999999999</v>
      </c>
      <c r="I35" s="47">
        <f t="shared" si="5"/>
        <v>252.00524999999996</v>
      </c>
    </row>
    <row r="36" spans="1:9" ht="15" customHeight="1" x14ac:dyDescent="0.25">
      <c r="A36" s="9">
        <v>43732</v>
      </c>
      <c r="B36" s="9" t="s">
        <v>226</v>
      </c>
      <c r="C36" s="5" t="s">
        <v>81</v>
      </c>
      <c r="D36" s="10">
        <v>6</v>
      </c>
      <c r="E36" s="10" t="s">
        <v>224</v>
      </c>
      <c r="F36" s="6">
        <v>513.04</v>
      </c>
      <c r="G36" s="6">
        <f t="shared" si="3"/>
        <v>589.99599999999998</v>
      </c>
      <c r="H36" s="6">
        <f t="shared" si="4"/>
        <v>538.69200000000001</v>
      </c>
      <c r="I36" s="6">
        <f t="shared" si="5"/>
        <v>619.49579999999992</v>
      </c>
    </row>
    <row r="37" spans="1:9" ht="15" customHeight="1" x14ac:dyDescent="0.25">
      <c r="A37" s="9">
        <v>43741</v>
      </c>
      <c r="B37" s="9" t="s">
        <v>226</v>
      </c>
      <c r="C37" s="5" t="s">
        <v>82</v>
      </c>
      <c r="D37" s="10">
        <v>2.4</v>
      </c>
      <c r="E37" s="10" t="s">
        <v>224</v>
      </c>
      <c r="F37" s="6">
        <v>204.35</v>
      </c>
      <c r="G37" s="6">
        <f t="shared" si="3"/>
        <v>235.0025</v>
      </c>
      <c r="H37" s="6">
        <f t="shared" si="4"/>
        <v>214.5675</v>
      </c>
      <c r="I37" s="6">
        <f t="shared" si="5"/>
        <v>246.75262499999997</v>
      </c>
    </row>
    <row r="38" spans="1:9" ht="15" customHeight="1" x14ac:dyDescent="0.25">
      <c r="A38" s="9">
        <v>43742</v>
      </c>
      <c r="B38" s="9" t="s">
        <v>226</v>
      </c>
      <c r="C38" s="5" t="s">
        <v>83</v>
      </c>
      <c r="D38" s="10">
        <v>1.44</v>
      </c>
      <c r="E38" s="10" t="s">
        <v>224</v>
      </c>
      <c r="F38" s="6">
        <v>260.87</v>
      </c>
      <c r="G38" s="6">
        <f t="shared" si="3"/>
        <v>300.00049999999999</v>
      </c>
      <c r="H38" s="6">
        <f t="shared" si="4"/>
        <v>273.9135</v>
      </c>
      <c r="I38" s="6">
        <f t="shared" si="5"/>
        <v>315.00052499999998</v>
      </c>
    </row>
    <row r="39" spans="1:9" ht="15" customHeight="1" x14ac:dyDescent="0.25">
      <c r="A39" s="9">
        <v>46528</v>
      </c>
      <c r="B39" s="9" t="s">
        <v>226</v>
      </c>
      <c r="C39" s="5" t="s">
        <v>85</v>
      </c>
      <c r="D39" s="10">
        <v>2.004</v>
      </c>
      <c r="E39" s="10" t="s">
        <v>224</v>
      </c>
      <c r="F39" s="6">
        <f>[1]data!I167</f>
        <v>121.73913043478262</v>
      </c>
      <c r="G39" s="6">
        <f t="shared" si="3"/>
        <v>140.00000000000003</v>
      </c>
      <c r="H39" s="6">
        <f t="shared" si="4"/>
        <v>127.82608695652176</v>
      </c>
      <c r="I39" s="6">
        <f t="shared" si="5"/>
        <v>147.00000000000003</v>
      </c>
    </row>
    <row r="40" spans="1:9" ht="15" customHeight="1" x14ac:dyDescent="0.25">
      <c r="A40" s="9">
        <v>46527</v>
      </c>
      <c r="B40" s="9" t="s">
        <v>226</v>
      </c>
      <c r="C40" s="5" t="s">
        <v>84</v>
      </c>
      <c r="D40" s="10">
        <v>2.1960000000000002</v>
      </c>
      <c r="E40" s="10" t="s">
        <v>224</v>
      </c>
      <c r="F40" s="6">
        <f>[1]data!I166</f>
        <v>143.47826086956522</v>
      </c>
      <c r="G40" s="6">
        <f t="shared" si="3"/>
        <v>165</v>
      </c>
      <c r="H40" s="6">
        <f t="shared" si="4"/>
        <v>150.6521739130435</v>
      </c>
      <c r="I40" s="6">
        <f t="shared" si="5"/>
        <v>173.25</v>
      </c>
    </row>
    <row r="41" spans="1:9" ht="15" customHeight="1" x14ac:dyDescent="0.25">
      <c r="A41" s="9">
        <v>45776</v>
      </c>
      <c r="B41" s="9" t="s">
        <v>226</v>
      </c>
      <c r="C41" s="5" t="s">
        <v>93</v>
      </c>
      <c r="D41" s="10">
        <v>8</v>
      </c>
      <c r="E41" s="10" t="s">
        <v>224</v>
      </c>
      <c r="F41" s="6">
        <f>[1]data!I179</f>
        <v>321.73913043478262</v>
      </c>
      <c r="G41" s="6">
        <f t="shared" si="3"/>
        <v>370</v>
      </c>
      <c r="H41" s="6">
        <f t="shared" si="4"/>
        <v>337.82608695652175</v>
      </c>
      <c r="I41" s="6">
        <f t="shared" si="5"/>
        <v>388.5</v>
      </c>
    </row>
    <row r="42" spans="1:9" s="44" customFormat="1" ht="15" customHeight="1" x14ac:dyDescent="0.25">
      <c r="A42" s="39">
        <v>42949</v>
      </c>
      <c r="B42" s="39" t="s">
        <v>226</v>
      </c>
      <c r="C42" s="40" t="s">
        <v>195</v>
      </c>
      <c r="D42" s="42">
        <v>1.44</v>
      </c>
      <c r="E42" s="42" t="s">
        <v>224</v>
      </c>
      <c r="F42" s="43">
        <v>221.74</v>
      </c>
      <c r="G42" s="43">
        <f t="shared" si="3"/>
        <v>255.001</v>
      </c>
      <c r="H42" s="43">
        <f t="shared" si="4"/>
        <v>232.82700000000003</v>
      </c>
      <c r="I42" s="43">
        <f t="shared" si="5"/>
        <v>267.75105000000002</v>
      </c>
    </row>
    <row r="43" spans="1:9" ht="15" customHeight="1" x14ac:dyDescent="0.25">
      <c r="A43" s="9">
        <v>49455</v>
      </c>
      <c r="B43" s="9" t="s">
        <v>226</v>
      </c>
      <c r="C43" s="5" t="s">
        <v>96</v>
      </c>
      <c r="D43" s="10">
        <v>4.2</v>
      </c>
      <c r="E43" s="10" t="s">
        <v>224</v>
      </c>
      <c r="F43" s="6">
        <v>313.04000000000002</v>
      </c>
      <c r="G43" s="6">
        <f t="shared" si="3"/>
        <v>359.99600000000004</v>
      </c>
      <c r="H43" s="6">
        <f t="shared" si="4"/>
        <v>328.69200000000001</v>
      </c>
      <c r="I43" s="6">
        <f t="shared" si="5"/>
        <v>377.99579999999997</v>
      </c>
    </row>
    <row r="44" spans="1:9" ht="15" customHeight="1" x14ac:dyDescent="0.25">
      <c r="A44" s="9">
        <f>[1]data!A274</f>
        <v>57853</v>
      </c>
      <c r="B44" s="9" t="s">
        <v>226</v>
      </c>
      <c r="C44" s="5" t="str">
        <f>[1]data!B274</f>
        <v>SHARK BITES 12 X 150 GR</v>
      </c>
      <c r="D44" s="10">
        <v>1.3</v>
      </c>
      <c r="E44" s="10" t="s">
        <v>224</v>
      </c>
      <c r="F44" s="6">
        <f>[1]data!I274</f>
        <v>182.60869565217394</v>
      </c>
      <c r="G44" s="6">
        <f t="shared" si="3"/>
        <v>210.00000000000003</v>
      </c>
      <c r="H44" s="6">
        <f t="shared" si="4"/>
        <v>191.73913043478265</v>
      </c>
      <c r="I44" s="6">
        <f t="shared" si="5"/>
        <v>220.50000000000003</v>
      </c>
    </row>
    <row r="45" spans="1:9" ht="15" customHeight="1" x14ac:dyDescent="0.25">
      <c r="A45" s="9">
        <f>[1]data!A301</f>
        <v>46361</v>
      </c>
      <c r="B45" s="9" t="s">
        <v>226</v>
      </c>
      <c r="C45" s="5" t="str">
        <f>[1]data!B301</f>
        <v>SURTIDO SELECCION 6X250 GR</v>
      </c>
      <c r="D45" s="10">
        <f>[1]data!C301</f>
        <v>1.5</v>
      </c>
      <c r="E45" s="10" t="s">
        <v>224</v>
      </c>
      <c r="F45" s="6">
        <f>[1]data!I301</f>
        <v>232.17391304347828</v>
      </c>
      <c r="G45" s="6">
        <f t="shared" si="3"/>
        <v>267</v>
      </c>
      <c r="H45" s="6">
        <f t="shared" si="4"/>
        <v>243.78260869565221</v>
      </c>
      <c r="I45" s="6">
        <f t="shared" si="5"/>
        <v>280.35000000000002</v>
      </c>
    </row>
    <row r="46" spans="1:9" ht="15" customHeight="1" x14ac:dyDescent="0.25">
      <c r="A46" s="9">
        <v>46635</v>
      </c>
      <c r="B46" s="9" t="s">
        <v>226</v>
      </c>
      <c r="C46" s="5" t="s">
        <v>149</v>
      </c>
      <c r="D46" s="10">
        <v>2.4</v>
      </c>
      <c r="E46" s="10" t="s">
        <v>224</v>
      </c>
      <c r="F46" s="6">
        <f>[1]data!I214</f>
        <v>130.43478260869566</v>
      </c>
      <c r="G46" s="6">
        <f t="shared" si="3"/>
        <v>150</v>
      </c>
      <c r="H46" s="6">
        <f t="shared" si="4"/>
        <v>136.95652173913044</v>
      </c>
      <c r="I46" s="6">
        <f t="shared" si="5"/>
        <v>157.5</v>
      </c>
    </row>
    <row r="47" spans="1:9" ht="15" customHeight="1" x14ac:dyDescent="0.25">
      <c r="A47" s="9">
        <v>44487</v>
      </c>
      <c r="B47" s="9" t="s">
        <v>228</v>
      </c>
      <c r="C47" s="5" t="s">
        <v>150</v>
      </c>
      <c r="D47" s="10">
        <v>4</v>
      </c>
      <c r="E47" s="10" t="s">
        <v>224</v>
      </c>
      <c r="F47" s="6">
        <v>292.17</v>
      </c>
      <c r="G47" s="6">
        <f t="shared" si="3"/>
        <v>335.99549999999999</v>
      </c>
      <c r="H47" s="6">
        <f t="shared" si="4"/>
        <v>306.77850000000001</v>
      </c>
      <c r="I47" s="6">
        <f t="shared" si="5"/>
        <v>352.795275</v>
      </c>
    </row>
    <row r="48" spans="1:9" ht="15" customHeight="1" x14ac:dyDescent="0.25">
      <c r="A48" s="9">
        <v>54479</v>
      </c>
      <c r="B48" s="9" t="s">
        <v>228</v>
      </c>
      <c r="C48" s="5" t="s">
        <v>170</v>
      </c>
      <c r="D48" s="10">
        <v>1.08</v>
      </c>
      <c r="E48" s="10" t="s">
        <v>224</v>
      </c>
      <c r="F48" s="6">
        <f>[1]data!I261</f>
        <v>140.86956521739131</v>
      </c>
      <c r="G48" s="6">
        <f t="shared" si="3"/>
        <v>162</v>
      </c>
      <c r="H48" s="6">
        <f t="shared" si="4"/>
        <v>147.91304347826087</v>
      </c>
      <c r="I48" s="6">
        <f t="shared" si="5"/>
        <v>170.1</v>
      </c>
    </row>
    <row r="49" spans="1:9" ht="15" customHeight="1" x14ac:dyDescent="0.25">
      <c r="A49" s="9">
        <v>49899</v>
      </c>
      <c r="B49" s="9" t="s">
        <v>228</v>
      </c>
      <c r="C49" s="5" t="s">
        <v>140</v>
      </c>
      <c r="D49" s="14">
        <v>1.26</v>
      </c>
      <c r="E49" s="10" t="s">
        <v>224</v>
      </c>
      <c r="F49" s="6">
        <v>226.09</v>
      </c>
      <c r="G49" s="6">
        <f t="shared" si="3"/>
        <v>260.00350000000003</v>
      </c>
      <c r="H49" s="6">
        <f t="shared" si="4"/>
        <v>237.39450000000002</v>
      </c>
      <c r="I49" s="6">
        <f t="shared" si="5"/>
        <v>273.00367499999999</v>
      </c>
    </row>
    <row r="50" spans="1:9" ht="15" customHeight="1" x14ac:dyDescent="0.25">
      <c r="A50" s="9">
        <v>54346</v>
      </c>
      <c r="B50" s="9" t="s">
        <v>228</v>
      </c>
      <c r="C50" s="5" t="s">
        <v>169</v>
      </c>
      <c r="D50" s="10">
        <v>1.8</v>
      </c>
      <c r="E50" s="10" t="s">
        <v>224</v>
      </c>
      <c r="F50" s="6">
        <v>208.7</v>
      </c>
      <c r="G50" s="6">
        <f t="shared" si="3"/>
        <v>240.005</v>
      </c>
      <c r="H50" s="6">
        <f t="shared" si="4"/>
        <v>219.13499999999999</v>
      </c>
      <c r="I50" s="6">
        <f t="shared" si="5"/>
        <v>252.00524999999996</v>
      </c>
    </row>
    <row r="51" spans="1:9" ht="15" customHeight="1" x14ac:dyDescent="0.25">
      <c r="A51" s="9">
        <v>44112</v>
      </c>
      <c r="B51" s="9" t="s">
        <v>228</v>
      </c>
      <c r="C51" s="5" t="s">
        <v>147</v>
      </c>
      <c r="D51" s="10">
        <v>2.25</v>
      </c>
      <c r="E51" s="10" t="s">
        <v>224</v>
      </c>
      <c r="F51" s="6">
        <f>[1]data!I212</f>
        <v>191.30434782608697</v>
      </c>
      <c r="G51" s="6">
        <f t="shared" si="3"/>
        <v>220</v>
      </c>
      <c r="H51" s="6">
        <f t="shared" si="4"/>
        <v>200.86956521739131</v>
      </c>
      <c r="I51" s="6">
        <f t="shared" si="5"/>
        <v>231</v>
      </c>
    </row>
    <row r="52" spans="1:9" x14ac:dyDescent="0.25">
      <c r="A52" s="9">
        <v>39900</v>
      </c>
      <c r="B52" s="9" t="s">
        <v>228</v>
      </c>
      <c r="C52" s="5" t="s">
        <v>80</v>
      </c>
      <c r="D52" s="10">
        <v>2.4</v>
      </c>
      <c r="E52" s="10" t="s">
        <v>224</v>
      </c>
      <c r="F52" s="6">
        <f>[1]data!I162</f>
        <v>182.60869565217394</v>
      </c>
      <c r="G52" s="6">
        <f t="shared" si="3"/>
        <v>210.00000000000003</v>
      </c>
      <c r="H52" s="6">
        <f t="shared" si="4"/>
        <v>191.73913043478265</v>
      </c>
      <c r="I52" s="6">
        <f t="shared" si="5"/>
        <v>220.50000000000003</v>
      </c>
    </row>
    <row r="53" spans="1:9" x14ac:dyDescent="0.25">
      <c r="A53" s="9">
        <f>[1]data!A303</f>
        <v>54668</v>
      </c>
      <c r="B53" s="9" t="s">
        <v>228</v>
      </c>
      <c r="C53" s="5" t="str">
        <f>[1]data!B303</f>
        <v>KRIT BOX CRACKER 6X200 GR</v>
      </c>
      <c r="D53" s="10">
        <f>[1]data!C303</f>
        <v>1.2</v>
      </c>
      <c r="E53" s="10" t="s">
        <v>224</v>
      </c>
      <c r="F53" s="6">
        <f>[1]data!I303</f>
        <v>100.00000000000001</v>
      </c>
      <c r="G53" s="6">
        <f t="shared" si="3"/>
        <v>115.00000000000001</v>
      </c>
      <c r="H53" s="6">
        <f t="shared" si="4"/>
        <v>105.00000000000001</v>
      </c>
      <c r="I53" s="6">
        <f t="shared" si="5"/>
        <v>120.75</v>
      </c>
    </row>
    <row r="54" spans="1:9" x14ac:dyDescent="0.25">
      <c r="A54" s="9">
        <v>39808</v>
      </c>
      <c r="B54" s="9" t="s">
        <v>228</v>
      </c>
      <c r="C54" s="5" t="s">
        <v>79</v>
      </c>
      <c r="D54" s="10">
        <v>2.4</v>
      </c>
      <c r="E54" s="10" t="s">
        <v>224</v>
      </c>
      <c r="F54" s="6">
        <f>[1]data!I161</f>
        <v>182.60869565217394</v>
      </c>
      <c r="G54" s="6">
        <f t="shared" si="3"/>
        <v>210.00000000000003</v>
      </c>
      <c r="H54" s="6">
        <f t="shared" si="4"/>
        <v>191.73913043478265</v>
      </c>
      <c r="I54" s="6">
        <f t="shared" si="5"/>
        <v>220.50000000000003</v>
      </c>
    </row>
    <row r="55" spans="1:9" x14ac:dyDescent="0.25">
      <c r="A55" s="9">
        <v>31114</v>
      </c>
      <c r="B55" s="9" t="s">
        <v>228</v>
      </c>
      <c r="C55" s="5" t="s">
        <v>78</v>
      </c>
      <c r="D55" s="10">
        <v>4.2</v>
      </c>
      <c r="E55" s="10" t="s">
        <v>224</v>
      </c>
      <c r="F55" s="6">
        <f>[1]data!I158</f>
        <v>252.17391304347828</v>
      </c>
      <c r="G55" s="6">
        <f t="shared" si="3"/>
        <v>290</v>
      </c>
      <c r="H55" s="6">
        <f t="shared" si="4"/>
        <v>264.78260869565219</v>
      </c>
      <c r="I55" s="6">
        <f t="shared" si="5"/>
        <v>304.5</v>
      </c>
    </row>
    <row r="56" spans="1:9" x14ac:dyDescent="0.25">
      <c r="A56" s="9">
        <v>31113</v>
      </c>
      <c r="B56" s="9" t="s">
        <v>228</v>
      </c>
      <c r="C56" s="5" t="s">
        <v>77</v>
      </c>
      <c r="D56" s="10">
        <v>2.5</v>
      </c>
      <c r="E56" s="10" t="s">
        <v>224</v>
      </c>
      <c r="F56" s="6">
        <f>[1]data!I157</f>
        <v>208.69565217391306</v>
      </c>
      <c r="G56" s="6">
        <f t="shared" si="3"/>
        <v>240.00000000000003</v>
      </c>
      <c r="H56" s="6">
        <f t="shared" si="4"/>
        <v>219.13043478260872</v>
      </c>
      <c r="I56" s="6">
        <f t="shared" si="5"/>
        <v>252</v>
      </c>
    </row>
    <row r="57" spans="1:9" x14ac:dyDescent="0.25">
      <c r="A57" s="9">
        <f>[1]data!A307</f>
        <v>55982</v>
      </c>
      <c r="B57" s="9" t="s">
        <v>228</v>
      </c>
      <c r="C57" s="5" t="str">
        <f>[1]data!B307</f>
        <v>KRIT SEMILLAS CHIA 6X150 GR (ROMERO)</v>
      </c>
      <c r="D57" s="10">
        <f>[1]data!C307</f>
        <v>0.89999999999999991</v>
      </c>
      <c r="E57" s="10" t="s">
        <v>224</v>
      </c>
      <c r="F57" s="6">
        <v>125.22</v>
      </c>
      <c r="G57" s="6">
        <f t="shared" si="3"/>
        <v>144.00299999999999</v>
      </c>
      <c r="H57" s="6">
        <f t="shared" si="4"/>
        <v>131.48099999999999</v>
      </c>
      <c r="I57" s="6">
        <f t="shared" si="5"/>
        <v>151.20314999999999</v>
      </c>
    </row>
    <row r="58" spans="1:9" x14ac:dyDescent="0.25">
      <c r="A58" s="9">
        <f>[1]data!A306</f>
        <v>55981</v>
      </c>
      <c r="B58" s="9" t="s">
        <v>228</v>
      </c>
      <c r="C58" s="5" t="str">
        <f>[1]data!B306</f>
        <v>KRIT SEMILLAS QUINOA 6X150 GR (TOMILLO)</v>
      </c>
      <c r="D58" s="10">
        <f>[1]data!C306</f>
        <v>0.89999999999999991</v>
      </c>
      <c r="E58" s="10" t="s">
        <v>224</v>
      </c>
      <c r="F58" s="6">
        <v>125.22</v>
      </c>
      <c r="G58" s="6">
        <f t="shared" si="3"/>
        <v>144.00299999999999</v>
      </c>
      <c r="H58" s="6">
        <f t="shared" si="4"/>
        <v>131.48099999999999</v>
      </c>
      <c r="I58" s="6">
        <f t="shared" si="5"/>
        <v>151.20314999999999</v>
      </c>
    </row>
    <row r="59" spans="1:9" x14ac:dyDescent="0.25">
      <c r="A59" s="9">
        <v>49159</v>
      </c>
      <c r="B59" s="9" t="s">
        <v>228</v>
      </c>
      <c r="C59" s="5" t="s">
        <v>94</v>
      </c>
      <c r="D59" s="10">
        <v>4.2</v>
      </c>
      <c r="E59" s="10" t="s">
        <v>224</v>
      </c>
      <c r="F59" s="6">
        <v>313.04000000000002</v>
      </c>
      <c r="G59" s="6">
        <f t="shared" si="3"/>
        <v>359.99600000000004</v>
      </c>
      <c r="H59" s="6">
        <f t="shared" si="4"/>
        <v>328.69200000000001</v>
      </c>
      <c r="I59" s="6">
        <f t="shared" si="5"/>
        <v>377.99579999999997</v>
      </c>
    </row>
    <row r="60" spans="1:9" x14ac:dyDescent="0.25">
      <c r="A60" s="9">
        <v>45996</v>
      </c>
      <c r="B60" s="9" t="s">
        <v>228</v>
      </c>
      <c r="C60" s="5" t="s">
        <v>90</v>
      </c>
      <c r="D60" s="10">
        <v>1.92</v>
      </c>
      <c r="E60" s="10" t="s">
        <v>224</v>
      </c>
      <c r="F60" s="6">
        <f>[1]data!I176</f>
        <v>173.91304347826087</v>
      </c>
      <c r="G60" s="6">
        <f t="shared" si="3"/>
        <v>200</v>
      </c>
      <c r="H60" s="6">
        <f t="shared" si="4"/>
        <v>182.60869565217394</v>
      </c>
      <c r="I60" s="6">
        <f t="shared" si="5"/>
        <v>210</v>
      </c>
    </row>
    <row r="61" spans="1:9" x14ac:dyDescent="0.25">
      <c r="A61" s="9">
        <v>45997</v>
      </c>
      <c r="B61" s="9" t="s">
        <v>228</v>
      </c>
      <c r="C61" s="5" t="s">
        <v>91</v>
      </c>
      <c r="D61" s="10">
        <v>1.92</v>
      </c>
      <c r="E61" s="10" t="s">
        <v>224</v>
      </c>
      <c r="F61" s="6">
        <f>[1]data!I177</f>
        <v>173.91304347826087</v>
      </c>
      <c r="G61" s="6">
        <f t="shared" si="3"/>
        <v>200</v>
      </c>
      <c r="H61" s="6">
        <f t="shared" si="4"/>
        <v>182.60869565217394</v>
      </c>
      <c r="I61" s="6">
        <f t="shared" si="5"/>
        <v>210</v>
      </c>
    </row>
    <row r="62" spans="1:9" x14ac:dyDescent="0.25">
      <c r="A62" s="9">
        <v>45995</v>
      </c>
      <c r="B62" s="9" t="s">
        <v>228</v>
      </c>
      <c r="C62" s="5" t="s">
        <v>89</v>
      </c>
      <c r="D62" s="10">
        <v>1.68</v>
      </c>
      <c r="E62" s="10" t="s">
        <v>224</v>
      </c>
      <c r="F62" s="6">
        <f>[1]data!I175</f>
        <v>173.91304347826087</v>
      </c>
      <c r="G62" s="6">
        <f t="shared" si="3"/>
        <v>200</v>
      </c>
      <c r="H62" s="6">
        <f t="shared" si="4"/>
        <v>182.60869565217394</v>
      </c>
      <c r="I62" s="6">
        <f t="shared" si="5"/>
        <v>210</v>
      </c>
    </row>
    <row r="63" spans="1:9" x14ac:dyDescent="0.25">
      <c r="A63" s="9">
        <v>50448</v>
      </c>
      <c r="B63" s="9" t="s">
        <v>228</v>
      </c>
      <c r="C63" s="5" t="s">
        <v>168</v>
      </c>
      <c r="D63" s="10">
        <v>1.1000000000000001</v>
      </c>
      <c r="E63" s="10" t="s">
        <v>224</v>
      </c>
      <c r="F63" s="6">
        <v>147.83000000000001</v>
      </c>
      <c r="G63" s="6">
        <f t="shared" si="3"/>
        <v>170.00450000000001</v>
      </c>
      <c r="H63" s="6">
        <f t="shared" si="4"/>
        <v>155.22150000000002</v>
      </c>
      <c r="I63" s="6">
        <f t="shared" si="5"/>
        <v>178.50472500000001</v>
      </c>
    </row>
    <row r="64" spans="1:9" x14ac:dyDescent="0.25">
      <c r="A64" s="9">
        <v>50147</v>
      </c>
      <c r="B64" s="9" t="s">
        <v>228</v>
      </c>
      <c r="C64" s="5" t="s">
        <v>166</v>
      </c>
      <c r="D64" s="10">
        <v>1.44</v>
      </c>
      <c r="E64" s="10" t="s">
        <v>224</v>
      </c>
      <c r="F64" s="6">
        <f>[1]data!I255</f>
        <v>165.21739130434784</v>
      </c>
      <c r="G64" s="6">
        <f t="shared" si="3"/>
        <v>190.00000000000003</v>
      </c>
      <c r="H64" s="6">
        <f t="shared" si="4"/>
        <v>173.47826086956525</v>
      </c>
      <c r="I64" s="6">
        <f t="shared" si="5"/>
        <v>199.50000000000003</v>
      </c>
    </row>
    <row r="65" spans="1:9" x14ac:dyDescent="0.25">
      <c r="A65" s="9">
        <v>50299</v>
      </c>
      <c r="B65" s="9" t="s">
        <v>228</v>
      </c>
      <c r="C65" s="5" t="s">
        <v>167</v>
      </c>
      <c r="D65" s="10">
        <v>1.68</v>
      </c>
      <c r="E65" s="10" t="s">
        <v>224</v>
      </c>
      <c r="F65" s="6">
        <v>234.78</v>
      </c>
      <c r="G65" s="6">
        <f t="shared" si="3"/>
        <v>269.99700000000001</v>
      </c>
      <c r="H65" s="6">
        <f t="shared" si="4"/>
        <v>246.51900000000001</v>
      </c>
      <c r="I65" s="6">
        <f t="shared" si="5"/>
        <v>283.49684999999999</v>
      </c>
    </row>
    <row r="66" spans="1:9" x14ac:dyDescent="0.25">
      <c r="A66" s="9">
        <v>44852</v>
      </c>
      <c r="B66" s="9" t="s">
        <v>228</v>
      </c>
      <c r="C66" s="5" t="s">
        <v>92</v>
      </c>
      <c r="D66" s="10">
        <v>3.6</v>
      </c>
      <c r="E66" s="10" t="s">
        <v>224</v>
      </c>
      <c r="F66" s="6">
        <f>[1]data!I178</f>
        <v>134.78260869565219</v>
      </c>
      <c r="G66" s="6">
        <f t="shared" si="3"/>
        <v>155</v>
      </c>
      <c r="H66" s="6">
        <f t="shared" si="4"/>
        <v>141.52173913043481</v>
      </c>
      <c r="I66" s="6">
        <f t="shared" si="5"/>
        <v>162.75000000000003</v>
      </c>
    </row>
    <row r="67" spans="1:9" x14ac:dyDescent="0.25">
      <c r="A67" s="16"/>
      <c r="B67" s="16"/>
      <c r="C67" s="17"/>
      <c r="D67" s="18"/>
      <c r="E67" s="18"/>
      <c r="F67" s="19"/>
      <c r="G67" s="19"/>
      <c r="H67" s="19"/>
      <c r="I67" s="19"/>
    </row>
    <row r="68" spans="1:9" ht="58.5" customHeight="1" x14ac:dyDescent="0.25">
      <c r="A68" s="21"/>
      <c r="B68" s="21"/>
      <c r="C68" s="22"/>
      <c r="D68" s="23"/>
      <c r="E68" s="23"/>
      <c r="F68" s="24"/>
      <c r="G68" s="24"/>
      <c r="H68" s="24"/>
      <c r="I68" s="24"/>
    </row>
    <row r="69" spans="1:9" x14ac:dyDescent="0.25">
      <c r="A69" s="9">
        <v>12883</v>
      </c>
      <c r="B69" s="9" t="s">
        <v>227</v>
      </c>
      <c r="C69" s="5" t="s">
        <v>266</v>
      </c>
      <c r="D69" s="10">
        <v>2.1999999999999966</v>
      </c>
      <c r="E69" s="10" t="s">
        <v>224</v>
      </c>
      <c r="F69" s="6">
        <v>151.30000000000001</v>
      </c>
      <c r="G69" s="6">
        <f t="shared" ref="G69:G93" si="6">+F69*15%+F69</f>
        <v>173.995</v>
      </c>
      <c r="H69" s="6">
        <f t="shared" ref="H69:H93" si="7">F69*1.05</f>
        <v>158.86500000000001</v>
      </c>
      <c r="I69" s="6">
        <f t="shared" ref="I69:I93" si="8">H69*1.15</f>
        <v>182.69475</v>
      </c>
    </row>
    <row r="70" spans="1:9" x14ac:dyDescent="0.25">
      <c r="A70" s="9">
        <v>12890</v>
      </c>
      <c r="B70" s="9" t="s">
        <v>227</v>
      </c>
      <c r="C70" s="5" t="s">
        <v>267</v>
      </c>
      <c r="D70" s="10">
        <v>2.199999999999994</v>
      </c>
      <c r="E70" s="10" t="s">
        <v>224</v>
      </c>
      <c r="F70" s="6">
        <v>151.30000000000001</v>
      </c>
      <c r="G70" s="6">
        <f t="shared" si="6"/>
        <v>173.995</v>
      </c>
      <c r="H70" s="6">
        <f t="shared" si="7"/>
        <v>158.86500000000001</v>
      </c>
      <c r="I70" s="6">
        <f t="shared" si="8"/>
        <v>182.69475</v>
      </c>
    </row>
    <row r="71" spans="1:9" x14ac:dyDescent="0.25">
      <c r="A71" s="9">
        <v>12951</v>
      </c>
      <c r="B71" s="9" t="s">
        <v>227</v>
      </c>
      <c r="C71" s="5" t="s">
        <v>268</v>
      </c>
      <c r="D71" s="10">
        <v>3</v>
      </c>
      <c r="E71" s="10" t="s">
        <v>224</v>
      </c>
      <c r="F71" s="6">
        <v>130.43</v>
      </c>
      <c r="G71" s="6">
        <f t="shared" si="6"/>
        <v>149.99450000000002</v>
      </c>
      <c r="H71" s="6">
        <f t="shared" si="7"/>
        <v>136.95150000000001</v>
      </c>
      <c r="I71" s="6">
        <f t="shared" si="8"/>
        <v>157.494225</v>
      </c>
    </row>
    <row r="72" spans="1:9" x14ac:dyDescent="0.25">
      <c r="A72" s="9">
        <v>12869</v>
      </c>
      <c r="B72" s="9" t="s">
        <v>227</v>
      </c>
      <c r="C72" s="5" t="s">
        <v>269</v>
      </c>
      <c r="D72" s="10">
        <v>1.8</v>
      </c>
      <c r="E72" s="10" t="s">
        <v>224</v>
      </c>
      <c r="F72" s="6">
        <v>128.69999999999999</v>
      </c>
      <c r="G72" s="6">
        <f t="shared" si="6"/>
        <v>148.005</v>
      </c>
      <c r="H72" s="6">
        <f t="shared" si="7"/>
        <v>135.13499999999999</v>
      </c>
      <c r="I72" s="6">
        <f t="shared" si="8"/>
        <v>155.40524999999997</v>
      </c>
    </row>
    <row r="73" spans="1:9" x14ac:dyDescent="0.25">
      <c r="A73" s="9">
        <v>12753</v>
      </c>
      <c r="B73" s="9" t="s">
        <v>227</v>
      </c>
      <c r="C73" s="5" t="s">
        <v>270</v>
      </c>
      <c r="D73" s="10">
        <v>4.800000000000014</v>
      </c>
      <c r="E73" s="10" t="s">
        <v>224</v>
      </c>
      <c r="F73" s="6">
        <v>359.57</v>
      </c>
      <c r="G73" s="6">
        <f t="shared" si="6"/>
        <v>413.50549999999998</v>
      </c>
      <c r="H73" s="6">
        <f t="shared" si="7"/>
        <v>377.54849999999999</v>
      </c>
      <c r="I73" s="6">
        <f t="shared" si="8"/>
        <v>434.18077499999998</v>
      </c>
    </row>
    <row r="74" spans="1:9" x14ac:dyDescent="0.25">
      <c r="A74" s="9">
        <v>24500</v>
      </c>
      <c r="B74" s="9" t="s">
        <v>227</v>
      </c>
      <c r="C74" s="5" t="s">
        <v>271</v>
      </c>
      <c r="D74" s="10">
        <v>4.7999999999999936</v>
      </c>
      <c r="E74" s="10" t="s">
        <v>224</v>
      </c>
      <c r="F74" s="6">
        <v>359.57</v>
      </c>
      <c r="G74" s="6">
        <f t="shared" si="6"/>
        <v>413.50549999999998</v>
      </c>
      <c r="H74" s="6">
        <f t="shared" si="7"/>
        <v>377.54849999999999</v>
      </c>
      <c r="I74" s="6">
        <f t="shared" si="8"/>
        <v>434.18077499999998</v>
      </c>
    </row>
    <row r="75" spans="1:9" x14ac:dyDescent="0.25">
      <c r="A75" s="9">
        <v>6760</v>
      </c>
      <c r="B75" s="9" t="s">
        <v>227</v>
      </c>
      <c r="C75" s="5" t="s">
        <v>272</v>
      </c>
      <c r="D75" s="10">
        <v>4.8000000000000158</v>
      </c>
      <c r="E75" s="10" t="s">
        <v>224</v>
      </c>
      <c r="F75" s="6">
        <v>359.57</v>
      </c>
      <c r="G75" s="6">
        <f t="shared" si="6"/>
        <v>413.50549999999998</v>
      </c>
      <c r="H75" s="6">
        <f t="shared" si="7"/>
        <v>377.54849999999999</v>
      </c>
      <c r="I75" s="6">
        <f t="shared" si="8"/>
        <v>434.18077499999998</v>
      </c>
    </row>
    <row r="76" spans="1:9" x14ac:dyDescent="0.25">
      <c r="A76" s="9">
        <v>6937</v>
      </c>
      <c r="B76" s="9" t="s">
        <v>227</v>
      </c>
      <c r="C76" s="5" t="s">
        <v>273</v>
      </c>
      <c r="D76" s="10">
        <v>6</v>
      </c>
      <c r="E76" s="10" t="s">
        <v>224</v>
      </c>
      <c r="F76" s="6">
        <v>410.43</v>
      </c>
      <c r="G76" s="6">
        <f t="shared" si="6"/>
        <v>471.99450000000002</v>
      </c>
      <c r="H76" s="6">
        <f t="shared" si="7"/>
        <v>430.95150000000001</v>
      </c>
      <c r="I76" s="6">
        <f t="shared" si="8"/>
        <v>495.59422499999999</v>
      </c>
    </row>
    <row r="77" spans="1:9" x14ac:dyDescent="0.25">
      <c r="A77" s="9">
        <v>12852</v>
      </c>
      <c r="B77" s="9" t="s">
        <v>227</v>
      </c>
      <c r="C77" s="5" t="s">
        <v>274</v>
      </c>
      <c r="D77" s="10">
        <v>1.8</v>
      </c>
      <c r="E77" s="10" t="s">
        <v>224</v>
      </c>
      <c r="F77" s="6">
        <f>[1]data!I26</f>
        <v>0</v>
      </c>
      <c r="G77" s="6">
        <f t="shared" si="6"/>
        <v>0</v>
      </c>
      <c r="H77" s="6">
        <f t="shared" si="7"/>
        <v>0</v>
      </c>
      <c r="I77" s="6">
        <f t="shared" si="8"/>
        <v>0</v>
      </c>
    </row>
    <row r="78" spans="1:9" x14ac:dyDescent="0.25">
      <c r="A78" s="9">
        <v>12845</v>
      </c>
      <c r="B78" s="9" t="s">
        <v>227</v>
      </c>
      <c r="C78" s="5" t="s">
        <v>275</v>
      </c>
      <c r="D78" s="10">
        <v>1.8</v>
      </c>
      <c r="E78" s="10" t="s">
        <v>224</v>
      </c>
      <c r="F78" s="6">
        <f>[1]data!I28</f>
        <v>0</v>
      </c>
      <c r="G78" s="6">
        <f t="shared" si="6"/>
        <v>0</v>
      </c>
      <c r="H78" s="6">
        <f t="shared" si="7"/>
        <v>0</v>
      </c>
      <c r="I78" s="6">
        <f t="shared" si="8"/>
        <v>0</v>
      </c>
    </row>
    <row r="79" spans="1:9" x14ac:dyDescent="0.25">
      <c r="A79" s="9">
        <v>12487</v>
      </c>
      <c r="B79" s="9" t="s">
        <v>227</v>
      </c>
      <c r="C79" s="5" t="s">
        <v>276</v>
      </c>
      <c r="D79" s="10">
        <v>2.3999999999999893</v>
      </c>
      <c r="E79" s="10" t="s">
        <v>224</v>
      </c>
      <c r="F79" s="6">
        <v>86.09</v>
      </c>
      <c r="G79" s="6">
        <f t="shared" si="6"/>
        <v>99.003500000000003</v>
      </c>
      <c r="H79" s="6">
        <f t="shared" si="7"/>
        <v>90.394500000000008</v>
      </c>
      <c r="I79" s="6">
        <f t="shared" si="8"/>
        <v>103.953675</v>
      </c>
    </row>
    <row r="80" spans="1:9" x14ac:dyDescent="0.25">
      <c r="A80" s="9">
        <v>12876</v>
      </c>
      <c r="B80" s="9" t="s">
        <v>227</v>
      </c>
      <c r="C80" s="5" t="s">
        <v>277</v>
      </c>
      <c r="D80" s="10">
        <v>2.1599999999999997</v>
      </c>
      <c r="E80" s="10" t="s">
        <v>224</v>
      </c>
      <c r="F80" s="6">
        <v>132.16999999999999</v>
      </c>
      <c r="G80" s="6">
        <f t="shared" si="6"/>
        <v>151.99549999999999</v>
      </c>
      <c r="H80" s="6">
        <f t="shared" si="7"/>
        <v>138.77849999999998</v>
      </c>
      <c r="I80" s="6">
        <f t="shared" si="8"/>
        <v>159.59527499999996</v>
      </c>
    </row>
    <row r="81" spans="1:9" x14ac:dyDescent="0.25">
      <c r="A81" s="9">
        <v>12289</v>
      </c>
      <c r="B81" s="9" t="s">
        <v>227</v>
      </c>
      <c r="C81" s="5" t="s">
        <v>278</v>
      </c>
      <c r="D81" s="10">
        <v>2.4</v>
      </c>
      <c r="E81" s="10" t="s">
        <v>224</v>
      </c>
      <c r="F81" s="6">
        <v>156.52000000000001</v>
      </c>
      <c r="G81" s="6">
        <f t="shared" si="6"/>
        <v>179.99800000000002</v>
      </c>
      <c r="H81" s="6">
        <f t="shared" si="7"/>
        <v>164.346</v>
      </c>
      <c r="I81" s="6">
        <f t="shared" si="8"/>
        <v>188.99789999999999</v>
      </c>
    </row>
    <row r="82" spans="1:9" s="44" customFormat="1" x14ac:dyDescent="0.25">
      <c r="A82" s="39">
        <v>12156</v>
      </c>
      <c r="B82" s="39" t="s">
        <v>227</v>
      </c>
      <c r="C82" s="40" t="s">
        <v>279</v>
      </c>
      <c r="D82" s="42">
        <v>1.8</v>
      </c>
      <c r="E82" s="42" t="s">
        <v>224</v>
      </c>
      <c r="F82" s="43">
        <v>140.87</v>
      </c>
      <c r="G82" s="43">
        <f t="shared" si="6"/>
        <v>162.00050000000002</v>
      </c>
      <c r="H82" s="43">
        <f t="shared" si="7"/>
        <v>147.9135</v>
      </c>
      <c r="I82" s="43">
        <f t="shared" si="8"/>
        <v>170.10052499999998</v>
      </c>
    </row>
    <row r="83" spans="1:9" x14ac:dyDescent="0.25">
      <c r="A83" s="9">
        <v>12149</v>
      </c>
      <c r="B83" s="9" t="s">
        <v>227</v>
      </c>
      <c r="C83" s="5" t="s">
        <v>280</v>
      </c>
      <c r="D83" s="10">
        <v>1.8</v>
      </c>
      <c r="E83" s="10" t="s">
        <v>224</v>
      </c>
      <c r="F83" s="6">
        <v>140.87</v>
      </c>
      <c r="G83" s="6">
        <f t="shared" si="6"/>
        <v>162.00050000000002</v>
      </c>
      <c r="H83" s="6">
        <f t="shared" si="7"/>
        <v>147.9135</v>
      </c>
      <c r="I83" s="6">
        <f t="shared" si="8"/>
        <v>170.10052499999998</v>
      </c>
    </row>
    <row r="84" spans="1:9" x14ac:dyDescent="0.25">
      <c r="A84" s="9">
        <v>12132</v>
      </c>
      <c r="B84" s="9" t="s">
        <v>227</v>
      </c>
      <c r="C84" s="5" t="s">
        <v>281</v>
      </c>
      <c r="D84" s="10">
        <v>1.8</v>
      </c>
      <c r="E84" s="10" t="s">
        <v>224</v>
      </c>
      <c r="F84" s="6">
        <v>128.69999999999999</v>
      </c>
      <c r="G84" s="6">
        <f t="shared" si="6"/>
        <v>148.005</v>
      </c>
      <c r="H84" s="6">
        <f t="shared" si="7"/>
        <v>135.13499999999999</v>
      </c>
      <c r="I84" s="6">
        <f t="shared" si="8"/>
        <v>155.40524999999997</v>
      </c>
    </row>
    <row r="85" spans="1:9" x14ac:dyDescent="0.25">
      <c r="A85" s="9">
        <v>10975</v>
      </c>
      <c r="B85" s="9" t="s">
        <v>227</v>
      </c>
      <c r="C85" s="5" t="s">
        <v>282</v>
      </c>
      <c r="D85" s="10">
        <v>2.2200000000000002</v>
      </c>
      <c r="E85" s="10" t="s">
        <v>224</v>
      </c>
      <c r="F85" s="6"/>
      <c r="G85" s="6">
        <f t="shared" si="6"/>
        <v>0</v>
      </c>
      <c r="H85" s="6">
        <f t="shared" si="7"/>
        <v>0</v>
      </c>
      <c r="I85" s="6">
        <f t="shared" si="8"/>
        <v>0</v>
      </c>
    </row>
    <row r="86" spans="1:9" x14ac:dyDescent="0.25">
      <c r="A86" s="9">
        <v>10982</v>
      </c>
      <c r="B86" s="9" t="s">
        <v>227</v>
      </c>
      <c r="C86" s="5" t="s">
        <v>283</v>
      </c>
      <c r="D86" s="10">
        <v>2.2200000000000002</v>
      </c>
      <c r="E86" s="10" t="s">
        <v>224</v>
      </c>
      <c r="F86" s="6"/>
      <c r="G86" s="6">
        <f t="shared" si="6"/>
        <v>0</v>
      </c>
      <c r="H86" s="6">
        <f t="shared" si="7"/>
        <v>0</v>
      </c>
      <c r="I86" s="6">
        <f t="shared" si="8"/>
        <v>0</v>
      </c>
    </row>
    <row r="87" spans="1:9" x14ac:dyDescent="0.25">
      <c r="A87" s="9">
        <f>[1]data!A102</f>
        <v>12187</v>
      </c>
      <c r="B87" s="9" t="s">
        <v>227</v>
      </c>
      <c r="C87" s="11" t="s">
        <v>341</v>
      </c>
      <c r="D87" s="10">
        <f>[1]data!C102</f>
        <v>1.5</v>
      </c>
      <c r="E87" s="10" t="s">
        <v>224</v>
      </c>
      <c r="F87" s="6">
        <v>156.52000000000001</v>
      </c>
      <c r="G87" s="6">
        <f t="shared" si="6"/>
        <v>179.99800000000002</v>
      </c>
      <c r="H87" s="6">
        <f t="shared" si="7"/>
        <v>164.346</v>
      </c>
      <c r="I87" s="6">
        <f t="shared" si="8"/>
        <v>188.99789999999999</v>
      </c>
    </row>
    <row r="88" spans="1:9" x14ac:dyDescent="0.25">
      <c r="A88" s="9">
        <f>[1]data!A100</f>
        <v>12170</v>
      </c>
      <c r="B88" s="9" t="s">
        <v>227</v>
      </c>
      <c r="C88" s="11" t="s">
        <v>342</v>
      </c>
      <c r="D88" s="10">
        <f>[1]data!C100</f>
        <v>1.5</v>
      </c>
      <c r="E88" s="10" t="s">
        <v>224</v>
      </c>
      <c r="F88" s="6">
        <v>156.52000000000001</v>
      </c>
      <c r="G88" s="6">
        <f t="shared" si="6"/>
        <v>179.99800000000002</v>
      </c>
      <c r="H88" s="6">
        <f t="shared" si="7"/>
        <v>164.346</v>
      </c>
      <c r="I88" s="6">
        <f t="shared" si="8"/>
        <v>188.99789999999999</v>
      </c>
    </row>
    <row r="89" spans="1:9" x14ac:dyDescent="0.25">
      <c r="A89" s="9">
        <v>12142</v>
      </c>
      <c r="B89" s="9" t="s">
        <v>227</v>
      </c>
      <c r="C89" s="5" t="s">
        <v>343</v>
      </c>
      <c r="D89" s="10">
        <v>2.4</v>
      </c>
      <c r="E89" s="10" t="s">
        <v>224</v>
      </c>
      <c r="F89" s="6">
        <v>152.16999999999999</v>
      </c>
      <c r="G89" s="6">
        <f t="shared" si="6"/>
        <v>174.99549999999999</v>
      </c>
      <c r="H89" s="6">
        <f t="shared" si="7"/>
        <v>159.77849999999998</v>
      </c>
      <c r="I89" s="6">
        <f t="shared" si="8"/>
        <v>183.74527499999996</v>
      </c>
    </row>
    <row r="90" spans="1:9" x14ac:dyDescent="0.25">
      <c r="A90" s="9">
        <v>12941</v>
      </c>
      <c r="B90" s="9" t="s">
        <v>227</v>
      </c>
      <c r="C90" s="5" t="s">
        <v>284</v>
      </c>
      <c r="D90" s="12">
        <v>2.04</v>
      </c>
      <c r="E90" s="10" t="s">
        <v>224</v>
      </c>
      <c r="F90" s="6">
        <v>137.38999999999999</v>
      </c>
      <c r="G90" s="6">
        <f t="shared" si="6"/>
        <v>157.99849999999998</v>
      </c>
      <c r="H90" s="6">
        <f t="shared" si="7"/>
        <v>144.2595</v>
      </c>
      <c r="I90" s="6">
        <f t="shared" si="8"/>
        <v>165.898425</v>
      </c>
    </row>
    <row r="91" spans="1:9" x14ac:dyDescent="0.25">
      <c r="A91" s="9">
        <v>12965</v>
      </c>
      <c r="B91" s="9" t="s">
        <v>227</v>
      </c>
      <c r="C91" s="5" t="s">
        <v>285</v>
      </c>
      <c r="D91" s="12">
        <v>2.04</v>
      </c>
      <c r="E91" s="10" t="s">
        <v>224</v>
      </c>
      <c r="F91" s="6">
        <v>137.38999999999999</v>
      </c>
      <c r="G91" s="6">
        <f t="shared" si="6"/>
        <v>157.99849999999998</v>
      </c>
      <c r="H91" s="6">
        <f t="shared" si="7"/>
        <v>144.2595</v>
      </c>
      <c r="I91" s="6">
        <f t="shared" si="8"/>
        <v>165.898425</v>
      </c>
    </row>
    <row r="92" spans="1:9" x14ac:dyDescent="0.25">
      <c r="A92" s="9">
        <v>12958</v>
      </c>
      <c r="B92" s="9" t="s">
        <v>227</v>
      </c>
      <c r="C92" s="5" t="s">
        <v>286</v>
      </c>
      <c r="D92" s="12">
        <v>2.04</v>
      </c>
      <c r="E92" s="10" t="s">
        <v>224</v>
      </c>
      <c r="F92" s="6">
        <v>137.38999999999999</v>
      </c>
      <c r="G92" s="6">
        <f t="shared" si="6"/>
        <v>157.99849999999998</v>
      </c>
      <c r="H92" s="6">
        <f t="shared" si="7"/>
        <v>144.2595</v>
      </c>
      <c r="I92" s="6">
        <f t="shared" si="8"/>
        <v>165.898425</v>
      </c>
    </row>
    <row r="93" spans="1:9" x14ac:dyDescent="0.25">
      <c r="A93" s="9">
        <v>12934</v>
      </c>
      <c r="B93" s="9" t="s">
        <v>227</v>
      </c>
      <c r="C93" s="5" t="s">
        <v>287</v>
      </c>
      <c r="D93" s="12">
        <v>2.04</v>
      </c>
      <c r="E93" s="10" t="s">
        <v>224</v>
      </c>
      <c r="F93" s="6">
        <v>137.38999999999999</v>
      </c>
      <c r="G93" s="6">
        <f t="shared" si="6"/>
        <v>157.99849999999998</v>
      </c>
      <c r="H93" s="6">
        <f t="shared" si="7"/>
        <v>144.2595</v>
      </c>
      <c r="I93" s="6">
        <f t="shared" si="8"/>
        <v>165.898425</v>
      </c>
    </row>
    <row r="94" spans="1:9" x14ac:dyDescent="0.25">
      <c r="A94" s="16"/>
      <c r="B94" s="16"/>
      <c r="C94" s="17"/>
      <c r="D94" s="20"/>
      <c r="E94" s="18"/>
      <c r="F94" s="19"/>
      <c r="G94" s="19"/>
      <c r="H94" s="19"/>
      <c r="I94" s="19"/>
    </row>
    <row r="95" spans="1:9" ht="61.5" customHeight="1" x14ac:dyDescent="0.25">
      <c r="A95" s="21"/>
      <c r="B95" s="21"/>
      <c r="C95" s="22"/>
      <c r="D95" s="25"/>
      <c r="E95" s="23"/>
      <c r="F95" s="24"/>
      <c r="G95" s="24"/>
      <c r="H95" s="24"/>
      <c r="I95" s="24"/>
    </row>
    <row r="96" spans="1:9" x14ac:dyDescent="0.25">
      <c r="A96" s="9">
        <v>12025</v>
      </c>
      <c r="B96" s="9" t="s">
        <v>230</v>
      </c>
      <c r="C96" s="5" t="s">
        <v>289</v>
      </c>
      <c r="D96" s="10">
        <v>6</v>
      </c>
      <c r="E96" s="10" t="s">
        <v>224</v>
      </c>
      <c r="F96" s="6">
        <v>304.35000000000002</v>
      </c>
      <c r="G96" s="6">
        <f t="shared" ref="G96:G106" si="9">+F96*15%+F96</f>
        <v>350.00250000000005</v>
      </c>
      <c r="H96" s="6">
        <f t="shared" ref="H96:H106" si="10">F96*1.05</f>
        <v>319.56750000000005</v>
      </c>
      <c r="I96" s="6">
        <f t="shared" ref="I96:I106" si="11">H96*1.15</f>
        <v>367.50262500000002</v>
      </c>
    </row>
    <row r="97" spans="1:9" x14ac:dyDescent="0.25">
      <c r="A97" s="9">
        <v>12547</v>
      </c>
      <c r="B97" s="9" t="s">
        <v>230</v>
      </c>
      <c r="C97" s="5" t="s">
        <v>288</v>
      </c>
      <c r="D97" s="10">
        <v>2.1</v>
      </c>
      <c r="E97" s="10" t="s">
        <v>224</v>
      </c>
      <c r="F97" s="6">
        <v>75.650000000000006</v>
      </c>
      <c r="G97" s="6">
        <f t="shared" si="9"/>
        <v>86.997500000000002</v>
      </c>
      <c r="H97" s="6">
        <f t="shared" si="10"/>
        <v>79.432500000000005</v>
      </c>
      <c r="I97" s="6">
        <f t="shared" si="11"/>
        <v>91.347375</v>
      </c>
    </row>
    <row r="98" spans="1:9" x14ac:dyDescent="0.25">
      <c r="A98" s="9">
        <v>12588</v>
      </c>
      <c r="B98" s="9" t="s">
        <v>230</v>
      </c>
      <c r="C98" s="5" t="s">
        <v>290</v>
      </c>
      <c r="D98" s="10">
        <v>1.8</v>
      </c>
      <c r="E98" s="10" t="s">
        <v>224</v>
      </c>
      <c r="F98" s="6">
        <v>52.17</v>
      </c>
      <c r="G98" s="6">
        <f t="shared" si="9"/>
        <v>59.9955</v>
      </c>
      <c r="H98" s="6">
        <f t="shared" si="10"/>
        <v>54.778500000000001</v>
      </c>
      <c r="I98" s="6">
        <f t="shared" si="11"/>
        <v>62.995274999999999</v>
      </c>
    </row>
    <row r="99" spans="1:9" x14ac:dyDescent="0.25">
      <c r="A99" s="9">
        <v>81700</v>
      </c>
      <c r="B99" s="9" t="s">
        <v>230</v>
      </c>
      <c r="C99" s="5" t="s">
        <v>291</v>
      </c>
      <c r="D99" s="10">
        <v>3.5999999999999996</v>
      </c>
      <c r="E99" s="10" t="s">
        <v>224</v>
      </c>
      <c r="F99" s="6">
        <v>105.22</v>
      </c>
      <c r="G99" s="6">
        <f t="shared" si="9"/>
        <v>121.003</v>
      </c>
      <c r="H99" s="6">
        <f t="shared" si="10"/>
        <v>110.48100000000001</v>
      </c>
      <c r="I99" s="6">
        <f t="shared" si="11"/>
        <v>127.05315</v>
      </c>
    </row>
    <row r="100" spans="1:9" x14ac:dyDescent="0.25">
      <c r="A100" s="9">
        <v>6229</v>
      </c>
      <c r="B100" s="9" t="s">
        <v>230</v>
      </c>
      <c r="C100" s="5" t="s">
        <v>292</v>
      </c>
      <c r="D100" s="10">
        <v>9</v>
      </c>
      <c r="E100" s="10" t="s">
        <v>224</v>
      </c>
      <c r="F100" s="6">
        <v>244.35</v>
      </c>
      <c r="G100" s="6">
        <f t="shared" si="9"/>
        <v>281.0025</v>
      </c>
      <c r="H100" s="6">
        <f t="shared" si="10"/>
        <v>256.5675</v>
      </c>
      <c r="I100" s="6">
        <f t="shared" si="11"/>
        <v>295.05262499999998</v>
      </c>
    </row>
    <row r="101" spans="1:9" x14ac:dyDescent="0.25">
      <c r="A101" s="9">
        <v>6222</v>
      </c>
      <c r="B101" s="9" t="s">
        <v>230</v>
      </c>
      <c r="C101" s="5" t="s">
        <v>293</v>
      </c>
      <c r="D101" s="10">
        <v>12</v>
      </c>
      <c r="E101" s="10" t="s">
        <v>224</v>
      </c>
      <c r="F101" s="6">
        <v>309.13</v>
      </c>
      <c r="G101" s="6">
        <f t="shared" si="9"/>
        <v>355.49950000000001</v>
      </c>
      <c r="H101" s="6">
        <f t="shared" si="10"/>
        <v>324.5865</v>
      </c>
      <c r="I101" s="6">
        <f t="shared" si="11"/>
        <v>373.274475</v>
      </c>
    </row>
    <row r="102" spans="1:9" x14ac:dyDescent="0.25">
      <c r="A102" s="9">
        <v>82783</v>
      </c>
      <c r="B102" s="9" t="s">
        <v>230</v>
      </c>
      <c r="C102" s="11" t="s">
        <v>294</v>
      </c>
      <c r="D102" s="10">
        <v>3.8</v>
      </c>
      <c r="E102" s="10" t="s">
        <v>224</v>
      </c>
      <c r="F102" s="6">
        <v>118.26</v>
      </c>
      <c r="G102" s="6">
        <f t="shared" si="9"/>
        <v>135.999</v>
      </c>
      <c r="H102" s="6">
        <f t="shared" si="10"/>
        <v>124.17300000000002</v>
      </c>
      <c r="I102" s="6">
        <f t="shared" si="11"/>
        <v>142.79895000000002</v>
      </c>
    </row>
    <row r="103" spans="1:9" x14ac:dyDescent="0.25">
      <c r="A103" s="9">
        <v>24844</v>
      </c>
      <c r="B103" s="9" t="s">
        <v>230</v>
      </c>
      <c r="C103" s="13" t="s">
        <v>295</v>
      </c>
      <c r="D103" s="10">
        <v>0.96</v>
      </c>
      <c r="E103" s="10" t="s">
        <v>224</v>
      </c>
      <c r="F103" s="6">
        <v>46.96</v>
      </c>
      <c r="G103" s="6">
        <f t="shared" si="9"/>
        <v>54.003999999999998</v>
      </c>
      <c r="H103" s="6">
        <f t="shared" si="10"/>
        <v>49.308</v>
      </c>
      <c r="I103" s="6">
        <f t="shared" si="11"/>
        <v>56.704199999999993</v>
      </c>
    </row>
    <row r="104" spans="1:9" x14ac:dyDescent="0.25">
      <c r="A104" s="9">
        <v>24851</v>
      </c>
      <c r="B104" s="9" t="s">
        <v>230</v>
      </c>
      <c r="C104" s="11" t="s">
        <v>296</v>
      </c>
      <c r="D104" s="10">
        <v>1.2000000000000002</v>
      </c>
      <c r="E104" s="10" t="s">
        <v>224</v>
      </c>
      <c r="F104" s="6">
        <v>46.96</v>
      </c>
      <c r="G104" s="6">
        <f t="shared" si="9"/>
        <v>54.003999999999998</v>
      </c>
      <c r="H104" s="6">
        <f t="shared" si="10"/>
        <v>49.308</v>
      </c>
      <c r="I104" s="6">
        <f t="shared" si="11"/>
        <v>56.704199999999993</v>
      </c>
    </row>
    <row r="105" spans="1:9" x14ac:dyDescent="0.25">
      <c r="A105" s="9">
        <v>12124</v>
      </c>
      <c r="B105" s="9" t="s">
        <v>230</v>
      </c>
      <c r="C105" s="5" t="s">
        <v>297</v>
      </c>
      <c r="D105" s="10">
        <v>2.1599999999999868</v>
      </c>
      <c r="E105" s="10" t="s">
        <v>224</v>
      </c>
      <c r="F105" s="6">
        <v>88.7</v>
      </c>
      <c r="G105" s="6">
        <f t="shared" si="9"/>
        <v>102.005</v>
      </c>
      <c r="H105" s="6">
        <f t="shared" si="10"/>
        <v>93.135000000000005</v>
      </c>
      <c r="I105" s="6">
        <f t="shared" si="11"/>
        <v>107.10525</v>
      </c>
    </row>
    <row r="106" spans="1:9" x14ac:dyDescent="0.25">
      <c r="A106" s="9">
        <v>12141</v>
      </c>
      <c r="B106" s="9" t="s">
        <v>230</v>
      </c>
      <c r="C106" s="5" t="s">
        <v>298</v>
      </c>
      <c r="D106" s="10">
        <v>2.3999999999999875</v>
      </c>
      <c r="E106" s="10" t="s">
        <v>224</v>
      </c>
      <c r="F106" s="6">
        <v>80.87</v>
      </c>
      <c r="G106" s="6">
        <f t="shared" si="9"/>
        <v>93.000500000000002</v>
      </c>
      <c r="H106" s="6">
        <f t="shared" si="10"/>
        <v>84.913500000000013</v>
      </c>
      <c r="I106" s="6">
        <f t="shared" si="11"/>
        <v>97.650525000000002</v>
      </c>
    </row>
    <row r="107" spans="1:9" x14ac:dyDescent="0.25">
      <c r="A107" s="16"/>
      <c r="B107" s="16"/>
      <c r="C107" s="17"/>
      <c r="D107" s="18"/>
      <c r="E107" s="18"/>
      <c r="F107" s="19"/>
      <c r="G107" s="19"/>
      <c r="H107" s="19"/>
      <c r="I107" s="19"/>
    </row>
    <row r="108" spans="1:9" ht="66" customHeight="1" x14ac:dyDescent="0.25">
      <c r="A108" s="21"/>
      <c r="B108" s="21"/>
      <c r="C108" s="22"/>
      <c r="D108" s="23"/>
      <c r="E108" s="23"/>
      <c r="F108" s="24"/>
      <c r="G108" s="24"/>
      <c r="H108" s="24"/>
      <c r="I108" s="24"/>
    </row>
    <row r="109" spans="1:9" x14ac:dyDescent="0.25">
      <c r="A109" s="9">
        <v>24995</v>
      </c>
      <c r="B109" s="9" t="s">
        <v>229</v>
      </c>
      <c r="C109" s="5" t="s">
        <v>157</v>
      </c>
      <c r="D109" s="10">
        <v>1.92</v>
      </c>
      <c r="E109" s="10" t="s">
        <v>224</v>
      </c>
      <c r="F109" s="6">
        <v>143.47999999999999</v>
      </c>
      <c r="G109" s="6">
        <f t="shared" ref="G109:G140" si="12">+F109*15%+F109</f>
        <v>165.00199999999998</v>
      </c>
      <c r="H109" s="6">
        <f t="shared" ref="H109:H140" si="13">F109*1.05</f>
        <v>150.654</v>
      </c>
      <c r="I109" s="6">
        <f t="shared" ref="I109:I140" si="14">H109*1.15</f>
        <v>173.25209999999998</v>
      </c>
    </row>
    <row r="110" spans="1:9" x14ac:dyDescent="0.25">
      <c r="A110" s="9">
        <v>24008</v>
      </c>
      <c r="B110" s="9" t="s">
        <v>229</v>
      </c>
      <c r="C110" s="5" t="s">
        <v>158</v>
      </c>
      <c r="D110" s="10">
        <v>1.92</v>
      </c>
      <c r="E110" s="10" t="s">
        <v>224</v>
      </c>
      <c r="F110" s="6">
        <v>143.47999999999999</v>
      </c>
      <c r="G110" s="6">
        <f t="shared" si="12"/>
        <v>165.00199999999998</v>
      </c>
      <c r="H110" s="6">
        <f t="shared" si="13"/>
        <v>150.654</v>
      </c>
      <c r="I110" s="6">
        <f t="shared" si="14"/>
        <v>173.25209999999998</v>
      </c>
    </row>
    <row r="111" spans="1:9" x14ac:dyDescent="0.25">
      <c r="A111" s="9">
        <v>12438</v>
      </c>
      <c r="B111" s="9" t="s">
        <v>229</v>
      </c>
      <c r="C111" s="5" t="s">
        <v>36</v>
      </c>
      <c r="D111" s="10">
        <v>3.8400000000000003</v>
      </c>
      <c r="E111" s="10" t="s">
        <v>224</v>
      </c>
      <c r="F111" s="6">
        <v>134.78</v>
      </c>
      <c r="G111" s="6">
        <f t="shared" si="12"/>
        <v>154.99700000000001</v>
      </c>
      <c r="H111" s="6">
        <f t="shared" si="13"/>
        <v>141.51900000000001</v>
      </c>
      <c r="I111" s="6">
        <f t="shared" si="14"/>
        <v>162.74684999999999</v>
      </c>
    </row>
    <row r="112" spans="1:9" x14ac:dyDescent="0.25">
      <c r="A112" s="9">
        <v>12469</v>
      </c>
      <c r="B112" s="9" t="s">
        <v>229</v>
      </c>
      <c r="C112" s="5" t="s">
        <v>39</v>
      </c>
      <c r="D112" s="10">
        <v>3.84</v>
      </c>
      <c r="E112" s="10" t="s">
        <v>224</v>
      </c>
      <c r="F112" s="6">
        <v>134.78</v>
      </c>
      <c r="G112" s="6">
        <f t="shared" si="12"/>
        <v>154.99700000000001</v>
      </c>
      <c r="H112" s="6">
        <f t="shared" si="13"/>
        <v>141.51900000000001</v>
      </c>
      <c r="I112" s="6">
        <f t="shared" si="14"/>
        <v>162.74684999999999</v>
      </c>
    </row>
    <row r="113" spans="1:9" x14ac:dyDescent="0.25">
      <c r="A113" s="9">
        <v>12476</v>
      </c>
      <c r="B113" s="9" t="s">
        <v>229</v>
      </c>
      <c r="C113" s="5" t="s">
        <v>41</v>
      </c>
      <c r="D113" s="10">
        <v>3.84</v>
      </c>
      <c r="E113" s="10" t="s">
        <v>224</v>
      </c>
      <c r="F113" s="6">
        <v>134.78</v>
      </c>
      <c r="G113" s="6">
        <f t="shared" si="12"/>
        <v>154.99700000000001</v>
      </c>
      <c r="H113" s="6">
        <f t="shared" si="13"/>
        <v>141.51900000000001</v>
      </c>
      <c r="I113" s="6">
        <f t="shared" si="14"/>
        <v>162.74684999999999</v>
      </c>
    </row>
    <row r="114" spans="1:9" x14ac:dyDescent="0.25">
      <c r="A114" s="9">
        <v>12445</v>
      </c>
      <c r="B114" s="9" t="s">
        <v>229</v>
      </c>
      <c r="C114" s="5" t="s">
        <v>43</v>
      </c>
      <c r="D114" s="10">
        <v>3.84</v>
      </c>
      <c r="E114" s="10" t="s">
        <v>224</v>
      </c>
      <c r="F114" s="6">
        <v>134.78</v>
      </c>
      <c r="G114" s="6">
        <f t="shared" si="12"/>
        <v>154.99700000000001</v>
      </c>
      <c r="H114" s="6">
        <f t="shared" si="13"/>
        <v>141.51900000000001</v>
      </c>
      <c r="I114" s="6">
        <f t="shared" si="14"/>
        <v>162.74684999999999</v>
      </c>
    </row>
    <row r="115" spans="1:9" x14ac:dyDescent="0.25">
      <c r="A115" s="9">
        <v>12452</v>
      </c>
      <c r="B115" s="9" t="s">
        <v>229</v>
      </c>
      <c r="C115" s="5" t="s">
        <v>45</v>
      </c>
      <c r="D115" s="10">
        <v>3.84</v>
      </c>
      <c r="E115" s="10" t="s">
        <v>224</v>
      </c>
      <c r="F115" s="6">
        <v>134.78</v>
      </c>
      <c r="G115" s="6">
        <f t="shared" si="12"/>
        <v>154.99700000000001</v>
      </c>
      <c r="H115" s="6">
        <f t="shared" si="13"/>
        <v>141.51900000000001</v>
      </c>
      <c r="I115" s="6">
        <f t="shared" si="14"/>
        <v>162.74684999999999</v>
      </c>
    </row>
    <row r="116" spans="1:9" x14ac:dyDescent="0.25">
      <c r="A116" s="9">
        <v>12421</v>
      </c>
      <c r="B116" s="9" t="s">
        <v>229</v>
      </c>
      <c r="C116" s="5" t="s">
        <v>47</v>
      </c>
      <c r="D116" s="10">
        <v>3.8400000000000003</v>
      </c>
      <c r="E116" s="10" t="s">
        <v>224</v>
      </c>
      <c r="F116" s="6">
        <v>134.78</v>
      </c>
      <c r="G116" s="6">
        <f t="shared" si="12"/>
        <v>154.99700000000001</v>
      </c>
      <c r="H116" s="6">
        <f t="shared" si="13"/>
        <v>141.51900000000001</v>
      </c>
      <c r="I116" s="6">
        <f t="shared" si="14"/>
        <v>162.74684999999999</v>
      </c>
    </row>
    <row r="117" spans="1:9" x14ac:dyDescent="0.25">
      <c r="A117" s="9">
        <v>16490</v>
      </c>
      <c r="B117" s="9" t="s">
        <v>229</v>
      </c>
      <c r="C117" s="5" t="s">
        <v>299</v>
      </c>
      <c r="D117" s="10">
        <v>2.8799999999999826</v>
      </c>
      <c r="E117" s="10" t="s">
        <v>224</v>
      </c>
      <c r="F117" s="6">
        <f>[1]data!I66</f>
        <v>161.73913043478262</v>
      </c>
      <c r="G117" s="6">
        <f t="shared" si="12"/>
        <v>186.00000000000003</v>
      </c>
      <c r="H117" s="6">
        <f t="shared" si="13"/>
        <v>169.82608695652175</v>
      </c>
      <c r="I117" s="6">
        <f t="shared" si="14"/>
        <v>195.29999999999998</v>
      </c>
    </row>
    <row r="118" spans="1:9" x14ac:dyDescent="0.25">
      <c r="A118" s="9">
        <v>12301</v>
      </c>
      <c r="B118" s="9" t="s">
        <v>229</v>
      </c>
      <c r="C118" s="5" t="s">
        <v>300</v>
      </c>
      <c r="D118" s="10">
        <v>1.7999999999999967</v>
      </c>
      <c r="E118" s="10" t="s">
        <v>224</v>
      </c>
      <c r="F118" s="6">
        <f>[1]data!I92</f>
        <v>120.00000000000001</v>
      </c>
      <c r="G118" s="6">
        <f t="shared" si="12"/>
        <v>138</v>
      </c>
      <c r="H118" s="6">
        <f t="shared" si="13"/>
        <v>126.00000000000001</v>
      </c>
      <c r="I118" s="6">
        <f t="shared" si="14"/>
        <v>144.9</v>
      </c>
    </row>
    <row r="119" spans="1:9" x14ac:dyDescent="0.25">
      <c r="A119" s="9">
        <v>12083</v>
      </c>
      <c r="B119" s="9" t="s">
        <v>229</v>
      </c>
      <c r="C119" s="5" t="s">
        <v>301</v>
      </c>
      <c r="D119" s="10">
        <v>1.8</v>
      </c>
      <c r="E119" s="10" t="s">
        <v>224</v>
      </c>
      <c r="F119" s="6">
        <f>[1]data!I94</f>
        <v>120.00000000000001</v>
      </c>
      <c r="G119" s="6">
        <f t="shared" si="12"/>
        <v>138</v>
      </c>
      <c r="H119" s="6">
        <f t="shared" si="13"/>
        <v>126.00000000000001</v>
      </c>
      <c r="I119" s="6">
        <f t="shared" si="14"/>
        <v>144.9</v>
      </c>
    </row>
    <row r="120" spans="1:9" x14ac:dyDescent="0.25">
      <c r="A120" s="9">
        <v>36261</v>
      </c>
      <c r="B120" s="9" t="s">
        <v>229</v>
      </c>
      <c r="C120" s="5" t="s">
        <v>302</v>
      </c>
      <c r="D120" s="10">
        <v>1.08</v>
      </c>
      <c r="E120" s="10" t="s">
        <v>224</v>
      </c>
      <c r="F120" s="6">
        <v>71.3</v>
      </c>
      <c r="G120" s="6">
        <f t="shared" si="12"/>
        <v>81.99499999999999</v>
      </c>
      <c r="H120" s="6">
        <f t="shared" si="13"/>
        <v>74.864999999999995</v>
      </c>
      <c r="I120" s="6">
        <f t="shared" si="14"/>
        <v>86.094749999999991</v>
      </c>
    </row>
    <row r="121" spans="1:9" x14ac:dyDescent="0.25">
      <c r="A121" s="9">
        <v>36278</v>
      </c>
      <c r="B121" s="9" t="s">
        <v>229</v>
      </c>
      <c r="C121" s="5" t="s">
        <v>303</v>
      </c>
      <c r="D121" s="10">
        <v>1.08</v>
      </c>
      <c r="E121" s="10" t="s">
        <v>224</v>
      </c>
      <c r="F121" s="6">
        <v>71.3</v>
      </c>
      <c r="G121" s="6">
        <f t="shared" si="12"/>
        <v>81.99499999999999</v>
      </c>
      <c r="H121" s="6">
        <f t="shared" si="13"/>
        <v>74.864999999999995</v>
      </c>
      <c r="I121" s="6">
        <f t="shared" si="14"/>
        <v>86.094749999999991</v>
      </c>
    </row>
    <row r="122" spans="1:9" x14ac:dyDescent="0.25">
      <c r="A122" s="9">
        <v>36285</v>
      </c>
      <c r="B122" s="9" t="s">
        <v>229</v>
      </c>
      <c r="C122" s="5" t="s">
        <v>304</v>
      </c>
      <c r="D122" s="10">
        <v>1.0799999999999998</v>
      </c>
      <c r="E122" s="10" t="s">
        <v>224</v>
      </c>
      <c r="F122" s="6">
        <v>71.3</v>
      </c>
      <c r="G122" s="6">
        <f t="shared" si="12"/>
        <v>81.99499999999999</v>
      </c>
      <c r="H122" s="6">
        <f t="shared" si="13"/>
        <v>74.864999999999995</v>
      </c>
      <c r="I122" s="6">
        <f t="shared" si="14"/>
        <v>86.094749999999991</v>
      </c>
    </row>
    <row r="123" spans="1:9" x14ac:dyDescent="0.25">
      <c r="A123" s="9">
        <v>16483</v>
      </c>
      <c r="B123" s="9" t="s">
        <v>229</v>
      </c>
      <c r="C123" s="5" t="s">
        <v>305</v>
      </c>
      <c r="D123" s="10">
        <v>2.88</v>
      </c>
      <c r="E123" s="10" t="s">
        <v>224</v>
      </c>
      <c r="F123" s="6">
        <v>165.22</v>
      </c>
      <c r="G123" s="6">
        <f t="shared" si="12"/>
        <v>190.00299999999999</v>
      </c>
      <c r="H123" s="6">
        <f t="shared" si="13"/>
        <v>173.48099999999999</v>
      </c>
      <c r="I123" s="6">
        <f t="shared" si="14"/>
        <v>199.50314999999998</v>
      </c>
    </row>
    <row r="124" spans="1:9" x14ac:dyDescent="0.25">
      <c r="A124" s="9">
        <v>16506</v>
      </c>
      <c r="B124" s="9" t="s">
        <v>229</v>
      </c>
      <c r="C124" s="5" t="s">
        <v>306</v>
      </c>
      <c r="D124" s="10">
        <v>2.8799999999999808</v>
      </c>
      <c r="E124" s="10" t="s">
        <v>224</v>
      </c>
      <c r="F124" s="6">
        <v>165.22</v>
      </c>
      <c r="G124" s="6">
        <f t="shared" si="12"/>
        <v>190.00299999999999</v>
      </c>
      <c r="H124" s="6">
        <f t="shared" si="13"/>
        <v>173.48099999999999</v>
      </c>
      <c r="I124" s="6">
        <f t="shared" si="14"/>
        <v>199.50314999999998</v>
      </c>
    </row>
    <row r="125" spans="1:9" x14ac:dyDescent="0.25">
      <c r="A125" s="9">
        <v>24841</v>
      </c>
      <c r="B125" s="9" t="s">
        <v>229</v>
      </c>
      <c r="C125" s="5" t="s">
        <v>307</v>
      </c>
      <c r="D125" s="10">
        <v>4.8</v>
      </c>
      <c r="E125" s="10" t="s">
        <v>224</v>
      </c>
      <c r="F125" s="6">
        <v>290.43</v>
      </c>
      <c r="G125" s="6">
        <f t="shared" si="12"/>
        <v>333.99450000000002</v>
      </c>
      <c r="H125" s="6">
        <f t="shared" si="13"/>
        <v>304.95150000000001</v>
      </c>
      <c r="I125" s="6">
        <f t="shared" si="14"/>
        <v>350.69422499999996</v>
      </c>
    </row>
    <row r="126" spans="1:9" x14ac:dyDescent="0.25">
      <c r="A126" s="9">
        <v>12858</v>
      </c>
      <c r="B126" s="9" t="s">
        <v>229</v>
      </c>
      <c r="C126" s="5" t="s">
        <v>308</v>
      </c>
      <c r="D126" s="10">
        <v>4.8</v>
      </c>
      <c r="E126" s="10" t="s">
        <v>224</v>
      </c>
      <c r="F126" s="6">
        <v>290.43</v>
      </c>
      <c r="G126" s="6">
        <f t="shared" si="12"/>
        <v>333.99450000000002</v>
      </c>
      <c r="H126" s="6">
        <f t="shared" si="13"/>
        <v>304.95150000000001</v>
      </c>
      <c r="I126" s="6">
        <f t="shared" si="14"/>
        <v>350.69422499999996</v>
      </c>
    </row>
    <row r="127" spans="1:9" x14ac:dyDescent="0.25">
      <c r="A127" s="9">
        <v>16957</v>
      </c>
      <c r="B127" s="9" t="s">
        <v>229</v>
      </c>
      <c r="C127" s="5" t="s">
        <v>309</v>
      </c>
      <c r="D127" s="10">
        <v>2.8799999999999808</v>
      </c>
      <c r="E127" s="10" t="s">
        <v>224</v>
      </c>
      <c r="F127" s="6">
        <v>165.22</v>
      </c>
      <c r="G127" s="6">
        <f t="shared" si="12"/>
        <v>190.00299999999999</v>
      </c>
      <c r="H127" s="6">
        <f t="shared" si="13"/>
        <v>173.48099999999999</v>
      </c>
      <c r="I127" s="6">
        <f t="shared" si="14"/>
        <v>199.50314999999998</v>
      </c>
    </row>
    <row r="128" spans="1:9" x14ac:dyDescent="0.25">
      <c r="A128" s="9">
        <v>16964</v>
      </c>
      <c r="B128" s="9" t="s">
        <v>229</v>
      </c>
      <c r="C128" s="5" t="s">
        <v>310</v>
      </c>
      <c r="D128" s="10">
        <v>2.8799999999999808</v>
      </c>
      <c r="E128" s="10" t="s">
        <v>224</v>
      </c>
      <c r="F128" s="6">
        <v>165.22</v>
      </c>
      <c r="G128" s="6">
        <f t="shared" si="12"/>
        <v>190.00299999999999</v>
      </c>
      <c r="H128" s="6">
        <f t="shared" si="13"/>
        <v>173.48099999999999</v>
      </c>
      <c r="I128" s="6">
        <f t="shared" si="14"/>
        <v>199.50314999999998</v>
      </c>
    </row>
    <row r="129" spans="1:9" x14ac:dyDescent="0.25">
      <c r="A129" s="9">
        <v>12045</v>
      </c>
      <c r="B129" s="9" t="s">
        <v>229</v>
      </c>
      <c r="C129" s="5" t="s">
        <v>311</v>
      </c>
      <c r="D129" s="10">
        <v>1.7999999999999969</v>
      </c>
      <c r="E129" s="10" t="s">
        <v>224</v>
      </c>
      <c r="F129" s="6">
        <v>122.61</v>
      </c>
      <c r="G129" s="6">
        <f t="shared" si="12"/>
        <v>141.00149999999999</v>
      </c>
      <c r="H129" s="6">
        <f t="shared" si="13"/>
        <v>128.7405</v>
      </c>
      <c r="I129" s="6">
        <f t="shared" si="14"/>
        <v>148.05157499999999</v>
      </c>
    </row>
    <row r="130" spans="1:9" x14ac:dyDescent="0.25">
      <c r="A130" s="9">
        <v>12790</v>
      </c>
      <c r="B130" s="9" t="s">
        <v>229</v>
      </c>
      <c r="C130" s="5" t="s">
        <v>312</v>
      </c>
      <c r="D130" s="10">
        <v>1.7999999999999829</v>
      </c>
      <c r="E130" s="10" t="s">
        <v>224</v>
      </c>
      <c r="F130" s="6">
        <v>122.61</v>
      </c>
      <c r="G130" s="6">
        <f t="shared" si="12"/>
        <v>141.00149999999999</v>
      </c>
      <c r="H130" s="6">
        <f t="shared" si="13"/>
        <v>128.7405</v>
      </c>
      <c r="I130" s="6">
        <f t="shared" si="14"/>
        <v>148.05157499999999</v>
      </c>
    </row>
    <row r="131" spans="1:9" x14ac:dyDescent="0.25">
      <c r="A131" s="9">
        <f>[1]data!A314</f>
        <v>12084</v>
      </c>
      <c r="B131" s="9" t="s">
        <v>229</v>
      </c>
      <c r="C131" s="5" t="s">
        <v>344</v>
      </c>
      <c r="D131" s="10">
        <f>[1]data!C314</f>
        <v>2.4</v>
      </c>
      <c r="E131" s="10" t="s">
        <v>224</v>
      </c>
      <c r="F131" s="6">
        <f>[1]data!I314</f>
        <v>147.82608695652175</v>
      </c>
      <c r="G131" s="6">
        <f t="shared" si="12"/>
        <v>170</v>
      </c>
      <c r="H131" s="6">
        <f t="shared" si="13"/>
        <v>155.21739130434784</v>
      </c>
      <c r="I131" s="6">
        <f t="shared" si="14"/>
        <v>178.5</v>
      </c>
    </row>
    <row r="132" spans="1:9" x14ac:dyDescent="0.25">
      <c r="A132" s="9">
        <f>[1]data!A315</f>
        <v>12077</v>
      </c>
      <c r="B132" s="9" t="s">
        <v>229</v>
      </c>
      <c r="C132" s="5" t="s">
        <v>345</v>
      </c>
      <c r="D132" s="10">
        <f>[1]data!C315</f>
        <v>2.4</v>
      </c>
      <c r="E132" s="10" t="s">
        <v>224</v>
      </c>
      <c r="F132" s="6">
        <f>[1]data!I315</f>
        <v>147.82608695652175</v>
      </c>
      <c r="G132" s="6">
        <f t="shared" si="12"/>
        <v>170</v>
      </c>
      <c r="H132" s="6">
        <f t="shared" si="13"/>
        <v>155.21739130434784</v>
      </c>
      <c r="I132" s="6">
        <f t="shared" si="14"/>
        <v>178.5</v>
      </c>
    </row>
    <row r="133" spans="1:9" x14ac:dyDescent="0.25">
      <c r="A133" s="9">
        <v>24988</v>
      </c>
      <c r="B133" s="9" t="s">
        <v>229</v>
      </c>
      <c r="C133" s="5" t="s">
        <v>313</v>
      </c>
      <c r="D133" s="10">
        <v>1.92</v>
      </c>
      <c r="E133" s="10" t="s">
        <v>224</v>
      </c>
      <c r="F133" s="6">
        <v>87.83</v>
      </c>
      <c r="G133" s="6">
        <f t="shared" si="12"/>
        <v>101.00449999999999</v>
      </c>
      <c r="H133" s="6">
        <f t="shared" si="13"/>
        <v>92.221500000000006</v>
      </c>
      <c r="I133" s="6">
        <f t="shared" si="14"/>
        <v>106.054725</v>
      </c>
    </row>
    <row r="134" spans="1:9" x14ac:dyDescent="0.25">
      <c r="A134" s="9">
        <v>24971</v>
      </c>
      <c r="B134" s="9" t="s">
        <v>229</v>
      </c>
      <c r="C134" s="5" t="s">
        <v>314</v>
      </c>
      <c r="D134" s="10">
        <v>1.92</v>
      </c>
      <c r="E134" s="10" t="s">
        <v>224</v>
      </c>
      <c r="F134" s="6">
        <v>87.83</v>
      </c>
      <c r="G134" s="6">
        <f t="shared" si="12"/>
        <v>101.00449999999999</v>
      </c>
      <c r="H134" s="6">
        <f t="shared" si="13"/>
        <v>92.221500000000006</v>
      </c>
      <c r="I134" s="6">
        <f t="shared" si="14"/>
        <v>106.054725</v>
      </c>
    </row>
    <row r="135" spans="1:9" x14ac:dyDescent="0.25">
      <c r="A135" s="9">
        <v>12827</v>
      </c>
      <c r="B135" s="9" t="s">
        <v>229</v>
      </c>
      <c r="C135" s="5" t="s">
        <v>315</v>
      </c>
      <c r="D135" s="10">
        <v>2.4</v>
      </c>
      <c r="E135" s="10" t="s">
        <v>224</v>
      </c>
      <c r="F135" s="6">
        <v>109.57</v>
      </c>
      <c r="G135" s="6">
        <f t="shared" si="12"/>
        <v>126.00549999999998</v>
      </c>
      <c r="H135" s="6">
        <f t="shared" si="13"/>
        <v>115.0485</v>
      </c>
      <c r="I135" s="6">
        <f t="shared" si="14"/>
        <v>132.30577499999998</v>
      </c>
    </row>
    <row r="136" spans="1:9" x14ac:dyDescent="0.25">
      <c r="A136" s="9">
        <v>12943</v>
      </c>
      <c r="B136" s="9" t="s">
        <v>229</v>
      </c>
      <c r="C136" s="5" t="s">
        <v>316</v>
      </c>
      <c r="D136" s="10">
        <v>2.4</v>
      </c>
      <c r="E136" s="10" t="s">
        <v>224</v>
      </c>
      <c r="F136" s="6">
        <v>109.57</v>
      </c>
      <c r="G136" s="6">
        <f t="shared" si="12"/>
        <v>126.00549999999998</v>
      </c>
      <c r="H136" s="6">
        <f t="shared" si="13"/>
        <v>115.0485</v>
      </c>
      <c r="I136" s="6">
        <f t="shared" si="14"/>
        <v>132.30577499999998</v>
      </c>
    </row>
    <row r="137" spans="1:9" x14ac:dyDescent="0.25">
      <c r="A137" s="9">
        <v>24094</v>
      </c>
      <c r="B137" s="9" t="s">
        <v>229</v>
      </c>
      <c r="C137" s="5" t="s">
        <v>317</v>
      </c>
      <c r="D137" s="10">
        <v>2.3999999999999901</v>
      </c>
      <c r="E137" s="10" t="s">
        <v>224</v>
      </c>
      <c r="F137" s="6">
        <v>115.65</v>
      </c>
      <c r="G137" s="6">
        <f t="shared" si="12"/>
        <v>132.9975</v>
      </c>
      <c r="H137" s="6">
        <f t="shared" si="13"/>
        <v>121.4325</v>
      </c>
      <c r="I137" s="6">
        <f t="shared" si="14"/>
        <v>139.64737499999998</v>
      </c>
    </row>
    <row r="138" spans="1:9" x14ac:dyDescent="0.25">
      <c r="A138" s="9">
        <v>24117</v>
      </c>
      <c r="B138" s="9" t="s">
        <v>229</v>
      </c>
      <c r="C138" s="5" t="s">
        <v>318</v>
      </c>
      <c r="D138" s="10">
        <v>2.4</v>
      </c>
      <c r="E138" s="10" t="s">
        <v>224</v>
      </c>
      <c r="F138" s="6">
        <v>115.65</v>
      </c>
      <c r="G138" s="6">
        <f t="shared" si="12"/>
        <v>132.9975</v>
      </c>
      <c r="H138" s="6">
        <f t="shared" si="13"/>
        <v>121.4325</v>
      </c>
      <c r="I138" s="6">
        <f t="shared" si="14"/>
        <v>139.64737499999998</v>
      </c>
    </row>
    <row r="139" spans="1:9" x14ac:dyDescent="0.25">
      <c r="A139" s="9">
        <v>24100</v>
      </c>
      <c r="B139" s="9" t="s">
        <v>229</v>
      </c>
      <c r="C139" s="5" t="s">
        <v>319</v>
      </c>
      <c r="D139" s="10">
        <v>2.4</v>
      </c>
      <c r="E139" s="10" t="s">
        <v>224</v>
      </c>
      <c r="F139" s="6">
        <v>115.65</v>
      </c>
      <c r="G139" s="6">
        <f t="shared" si="12"/>
        <v>132.9975</v>
      </c>
      <c r="H139" s="6">
        <f t="shared" si="13"/>
        <v>121.4325</v>
      </c>
      <c r="I139" s="6">
        <f t="shared" si="14"/>
        <v>139.64737499999998</v>
      </c>
    </row>
    <row r="140" spans="1:9" x14ac:dyDescent="0.25">
      <c r="A140" s="9">
        <v>10735</v>
      </c>
      <c r="B140" s="9" t="s">
        <v>229</v>
      </c>
      <c r="C140" s="5" t="s">
        <v>320</v>
      </c>
      <c r="D140" s="10">
        <v>5</v>
      </c>
      <c r="E140" s="10" t="s">
        <v>224</v>
      </c>
      <c r="F140" s="6">
        <v>200</v>
      </c>
      <c r="G140" s="6">
        <f t="shared" si="12"/>
        <v>230</v>
      </c>
      <c r="H140" s="6">
        <f t="shared" si="13"/>
        <v>210</v>
      </c>
      <c r="I140" s="6">
        <f t="shared" si="14"/>
        <v>241.49999999999997</v>
      </c>
    </row>
    <row r="141" spans="1:9" x14ac:dyDescent="0.25">
      <c r="A141" s="9">
        <v>45438</v>
      </c>
      <c r="B141" s="9" t="s">
        <v>229</v>
      </c>
      <c r="C141" s="5" t="s">
        <v>347</v>
      </c>
      <c r="D141" s="10">
        <v>3.5999999999999961</v>
      </c>
      <c r="E141" s="10" t="s">
        <v>224</v>
      </c>
      <c r="F141" s="6">
        <v>128.69999999999999</v>
      </c>
      <c r="G141" s="6">
        <f t="shared" ref="G141:G159" si="15">+F141*15%+F141</f>
        <v>148.005</v>
      </c>
      <c r="H141" s="6">
        <f t="shared" ref="H141:H159" si="16">F141*1.05</f>
        <v>135.13499999999999</v>
      </c>
      <c r="I141" s="6">
        <f t="shared" ref="I141:I159" si="17">H141*1.15</f>
        <v>155.40524999999997</v>
      </c>
    </row>
    <row r="142" spans="1:9" x14ac:dyDescent="0.25">
      <c r="A142" s="9">
        <v>45469</v>
      </c>
      <c r="B142" s="9" t="s">
        <v>229</v>
      </c>
      <c r="C142" s="5" t="s">
        <v>346</v>
      </c>
      <c r="D142" s="10">
        <v>3.6</v>
      </c>
      <c r="E142" s="10" t="s">
        <v>224</v>
      </c>
      <c r="F142" s="6">
        <v>128.69999999999999</v>
      </c>
      <c r="G142" s="6">
        <f t="shared" si="15"/>
        <v>148.005</v>
      </c>
      <c r="H142" s="6">
        <f t="shared" si="16"/>
        <v>135.13499999999999</v>
      </c>
      <c r="I142" s="6">
        <f t="shared" si="17"/>
        <v>155.40524999999997</v>
      </c>
    </row>
    <row r="143" spans="1:9" x14ac:dyDescent="0.25">
      <c r="A143" s="9">
        <v>45476</v>
      </c>
      <c r="B143" s="9" t="s">
        <v>229</v>
      </c>
      <c r="C143" s="5" t="s">
        <v>348</v>
      </c>
      <c r="D143" s="10">
        <v>3.5999999999999952</v>
      </c>
      <c r="E143" s="10" t="s">
        <v>224</v>
      </c>
      <c r="F143" s="6">
        <v>128.69999999999999</v>
      </c>
      <c r="G143" s="6">
        <f t="shared" si="15"/>
        <v>148.005</v>
      </c>
      <c r="H143" s="6">
        <f t="shared" si="16"/>
        <v>135.13499999999999</v>
      </c>
      <c r="I143" s="6">
        <f t="shared" si="17"/>
        <v>155.40524999999997</v>
      </c>
    </row>
    <row r="144" spans="1:9" x14ac:dyDescent="0.25">
      <c r="A144" s="9">
        <v>45445</v>
      </c>
      <c r="B144" s="9" t="s">
        <v>229</v>
      </c>
      <c r="C144" s="5" t="s">
        <v>332</v>
      </c>
      <c r="D144" s="10">
        <v>3.6</v>
      </c>
      <c r="E144" s="10" t="s">
        <v>224</v>
      </c>
      <c r="F144" s="6">
        <v>128.69999999999999</v>
      </c>
      <c r="G144" s="6">
        <f t="shared" si="15"/>
        <v>148.005</v>
      </c>
      <c r="H144" s="6">
        <f t="shared" si="16"/>
        <v>135.13499999999999</v>
      </c>
      <c r="I144" s="6">
        <f t="shared" si="17"/>
        <v>155.40524999999997</v>
      </c>
    </row>
    <row r="145" spans="1:9" x14ac:dyDescent="0.25">
      <c r="A145" s="9">
        <v>45452</v>
      </c>
      <c r="B145" s="9" t="s">
        <v>229</v>
      </c>
      <c r="C145" s="5" t="s">
        <v>333</v>
      </c>
      <c r="D145" s="10">
        <v>3.6</v>
      </c>
      <c r="E145" s="10" t="s">
        <v>224</v>
      </c>
      <c r="F145" s="6">
        <v>128.69999999999999</v>
      </c>
      <c r="G145" s="6">
        <f t="shared" si="15"/>
        <v>148.005</v>
      </c>
      <c r="H145" s="6">
        <f t="shared" si="16"/>
        <v>135.13499999999999</v>
      </c>
      <c r="I145" s="6">
        <f t="shared" si="17"/>
        <v>155.40524999999997</v>
      </c>
    </row>
    <row r="146" spans="1:9" x14ac:dyDescent="0.25">
      <c r="A146" s="9">
        <v>45421</v>
      </c>
      <c r="B146" s="9" t="s">
        <v>229</v>
      </c>
      <c r="C146" s="5" t="s">
        <v>334</v>
      </c>
      <c r="D146" s="10">
        <v>3.5999999999999996</v>
      </c>
      <c r="E146" s="10" t="s">
        <v>224</v>
      </c>
      <c r="F146" s="6">
        <v>128.69999999999999</v>
      </c>
      <c r="G146" s="6">
        <f t="shared" si="15"/>
        <v>148.005</v>
      </c>
      <c r="H146" s="6">
        <f t="shared" si="16"/>
        <v>135.13499999999999</v>
      </c>
      <c r="I146" s="6">
        <f t="shared" si="17"/>
        <v>155.40524999999997</v>
      </c>
    </row>
    <row r="147" spans="1:9" x14ac:dyDescent="0.25">
      <c r="A147" s="9">
        <v>20926</v>
      </c>
      <c r="B147" s="9" t="s">
        <v>229</v>
      </c>
      <c r="C147" s="5" t="s">
        <v>335</v>
      </c>
      <c r="D147" s="10">
        <v>2</v>
      </c>
      <c r="E147" s="10" t="s">
        <v>224</v>
      </c>
      <c r="F147" s="6">
        <v>181.74</v>
      </c>
      <c r="G147" s="6">
        <f t="shared" si="15"/>
        <v>209.001</v>
      </c>
      <c r="H147" s="6">
        <f t="shared" si="16"/>
        <v>190.82700000000003</v>
      </c>
      <c r="I147" s="6">
        <f t="shared" si="17"/>
        <v>219.45105000000001</v>
      </c>
    </row>
    <row r="148" spans="1:9" x14ac:dyDescent="0.25">
      <c r="A148" s="9">
        <v>20933</v>
      </c>
      <c r="B148" s="9" t="s">
        <v>229</v>
      </c>
      <c r="C148" s="5" t="s">
        <v>336</v>
      </c>
      <c r="D148" s="10">
        <v>2</v>
      </c>
      <c r="E148" s="10" t="s">
        <v>224</v>
      </c>
      <c r="F148" s="6">
        <v>181.74</v>
      </c>
      <c r="G148" s="6">
        <f t="shared" si="15"/>
        <v>209.001</v>
      </c>
      <c r="H148" s="6">
        <f t="shared" si="16"/>
        <v>190.82700000000003</v>
      </c>
      <c r="I148" s="6">
        <f t="shared" si="17"/>
        <v>219.45105000000001</v>
      </c>
    </row>
    <row r="149" spans="1:9" x14ac:dyDescent="0.25">
      <c r="A149" s="9">
        <v>20940</v>
      </c>
      <c r="B149" s="9" t="s">
        <v>229</v>
      </c>
      <c r="C149" s="5" t="s">
        <v>337</v>
      </c>
      <c r="D149" s="10">
        <v>2</v>
      </c>
      <c r="E149" s="10" t="s">
        <v>224</v>
      </c>
      <c r="F149" s="6">
        <v>181.74</v>
      </c>
      <c r="G149" s="6">
        <f t="shared" si="15"/>
        <v>209.001</v>
      </c>
      <c r="H149" s="6">
        <f t="shared" si="16"/>
        <v>190.82700000000003</v>
      </c>
      <c r="I149" s="6">
        <f t="shared" si="17"/>
        <v>219.45105000000001</v>
      </c>
    </row>
    <row r="150" spans="1:9" x14ac:dyDescent="0.25">
      <c r="A150" s="9">
        <v>24189</v>
      </c>
      <c r="B150" s="9" t="s">
        <v>229</v>
      </c>
      <c r="C150" s="5" t="s">
        <v>338</v>
      </c>
      <c r="D150" s="10">
        <v>2.3999999999999919</v>
      </c>
      <c r="E150" s="10" t="s">
        <v>224</v>
      </c>
      <c r="F150" s="6">
        <v>116.52</v>
      </c>
      <c r="G150" s="6">
        <f t="shared" si="15"/>
        <v>133.99799999999999</v>
      </c>
      <c r="H150" s="6">
        <f t="shared" si="16"/>
        <v>122.346</v>
      </c>
      <c r="I150" s="6">
        <f t="shared" si="17"/>
        <v>140.6979</v>
      </c>
    </row>
    <row r="151" spans="1:9" x14ac:dyDescent="0.25">
      <c r="A151" s="9">
        <v>24196</v>
      </c>
      <c r="B151" s="9" t="s">
        <v>229</v>
      </c>
      <c r="C151" s="5" t="s">
        <v>339</v>
      </c>
      <c r="D151" s="10">
        <v>2.4000000000000004</v>
      </c>
      <c r="E151" s="10" t="s">
        <v>224</v>
      </c>
      <c r="F151" s="6">
        <v>116.52</v>
      </c>
      <c r="G151" s="6">
        <f t="shared" si="15"/>
        <v>133.99799999999999</v>
      </c>
      <c r="H151" s="6">
        <f t="shared" si="16"/>
        <v>122.346</v>
      </c>
      <c r="I151" s="6">
        <f t="shared" si="17"/>
        <v>140.6979</v>
      </c>
    </row>
    <row r="152" spans="1:9" x14ac:dyDescent="0.25">
      <c r="A152" s="9">
        <v>24202</v>
      </c>
      <c r="B152" s="9" t="s">
        <v>229</v>
      </c>
      <c r="C152" s="5" t="s">
        <v>340</v>
      </c>
      <c r="D152" s="10">
        <v>2.399999999999995</v>
      </c>
      <c r="E152" s="10" t="s">
        <v>224</v>
      </c>
      <c r="F152" s="6">
        <v>116.52</v>
      </c>
      <c r="G152" s="6">
        <f t="shared" si="15"/>
        <v>133.99799999999999</v>
      </c>
      <c r="H152" s="6">
        <f t="shared" si="16"/>
        <v>122.346</v>
      </c>
      <c r="I152" s="6">
        <f t="shared" si="17"/>
        <v>140.6979</v>
      </c>
    </row>
    <row r="153" spans="1:9" x14ac:dyDescent="0.25">
      <c r="A153" s="9">
        <f>[1]data!A313</f>
        <v>12060</v>
      </c>
      <c r="B153" s="9" t="s">
        <v>229</v>
      </c>
      <c r="C153" s="5" t="str">
        <f>[1]data!B313</f>
        <v>TT WHEATONS  GOURMET ROSEMARY 12X180 GR</v>
      </c>
      <c r="D153" s="10">
        <f>[1]data!C313</f>
        <v>2.16</v>
      </c>
      <c r="E153" s="10" t="s">
        <v>224</v>
      </c>
      <c r="F153" s="6">
        <v>137.38999999999999</v>
      </c>
      <c r="G153" s="6">
        <f t="shared" si="15"/>
        <v>157.99849999999998</v>
      </c>
      <c r="H153" s="6">
        <f t="shared" si="16"/>
        <v>144.2595</v>
      </c>
      <c r="I153" s="6">
        <f t="shared" si="17"/>
        <v>165.898425</v>
      </c>
    </row>
    <row r="154" spans="1:9" x14ac:dyDescent="0.25">
      <c r="A154" s="9">
        <f>[1]data!A312</f>
        <v>12053</v>
      </c>
      <c r="B154" s="9" t="s">
        <v>229</v>
      </c>
      <c r="C154" s="5" t="str">
        <f>[1]data!B312</f>
        <v>TT WHEATONS GOURMET GARLIC 12X180 GR</v>
      </c>
      <c r="D154" s="10">
        <f>[1]data!C312</f>
        <v>2.16</v>
      </c>
      <c r="E154" s="10" t="s">
        <v>224</v>
      </c>
      <c r="F154" s="6">
        <v>137.38999999999999</v>
      </c>
      <c r="G154" s="6">
        <f t="shared" si="15"/>
        <v>157.99849999999998</v>
      </c>
      <c r="H154" s="6">
        <f t="shared" si="16"/>
        <v>144.2595</v>
      </c>
      <c r="I154" s="6">
        <f t="shared" si="17"/>
        <v>165.898425</v>
      </c>
    </row>
    <row r="155" spans="1:9" x14ac:dyDescent="0.25">
      <c r="A155" s="9">
        <v>12773</v>
      </c>
      <c r="B155" s="9" t="s">
        <v>229</v>
      </c>
      <c r="C155" s="5" t="s">
        <v>329</v>
      </c>
      <c r="D155" s="10">
        <v>2.04</v>
      </c>
      <c r="E155" s="10" t="s">
        <v>224</v>
      </c>
      <c r="F155" s="6">
        <v>137.38999999999999</v>
      </c>
      <c r="G155" s="6">
        <f t="shared" si="15"/>
        <v>157.99849999999998</v>
      </c>
      <c r="H155" s="6">
        <f t="shared" si="16"/>
        <v>144.2595</v>
      </c>
      <c r="I155" s="6">
        <f t="shared" si="17"/>
        <v>165.898425</v>
      </c>
    </row>
    <row r="156" spans="1:9" x14ac:dyDescent="0.25">
      <c r="A156" s="9">
        <f>[1]data!A310</f>
        <v>12046</v>
      </c>
      <c r="B156" s="9" t="s">
        <v>229</v>
      </c>
      <c r="C156" s="5" t="str">
        <f>[1]data!B310</f>
        <v xml:space="preserve">TT WHEATONS WATER BISCUITS BLACK PEPPER 12 X 125 GR </v>
      </c>
      <c r="D156" s="10">
        <f>[1]data!C310</f>
        <v>1.5</v>
      </c>
      <c r="E156" s="10" t="s">
        <v>224</v>
      </c>
      <c r="F156" s="6">
        <f>[1]data!I310</f>
        <v>103.47826086956522</v>
      </c>
      <c r="G156" s="6">
        <f t="shared" si="15"/>
        <v>119</v>
      </c>
      <c r="H156" s="6">
        <f t="shared" si="16"/>
        <v>108.65217391304348</v>
      </c>
      <c r="I156" s="6">
        <f t="shared" si="17"/>
        <v>124.95</v>
      </c>
    </row>
    <row r="157" spans="1:9" x14ac:dyDescent="0.25">
      <c r="A157" s="9">
        <f>[1]data!A311</f>
        <v>12039</v>
      </c>
      <c r="B157" s="9" t="s">
        <v>229</v>
      </c>
      <c r="C157" s="5" t="str">
        <f>[1]data!B311</f>
        <v>TT WHEATONS WATER BISCUITS SALTED 12 X 125 GR</v>
      </c>
      <c r="D157" s="10">
        <f>[1]data!C311</f>
        <v>1.5</v>
      </c>
      <c r="E157" s="10" t="s">
        <v>224</v>
      </c>
      <c r="F157" s="6">
        <f>[1]data!I311</f>
        <v>103.47826086956522</v>
      </c>
      <c r="G157" s="6">
        <f t="shared" si="15"/>
        <v>119</v>
      </c>
      <c r="H157" s="6">
        <f t="shared" si="16"/>
        <v>108.65217391304348</v>
      </c>
      <c r="I157" s="6">
        <f t="shared" si="17"/>
        <v>124.95</v>
      </c>
    </row>
    <row r="158" spans="1:9" x14ac:dyDescent="0.25">
      <c r="A158" s="9">
        <v>12766</v>
      </c>
      <c r="B158" s="9" t="s">
        <v>229</v>
      </c>
      <c r="C158" s="5" t="s">
        <v>331</v>
      </c>
      <c r="D158" s="10">
        <v>2.04</v>
      </c>
      <c r="E158" s="10" t="s">
        <v>224</v>
      </c>
      <c r="F158" s="6">
        <v>137.38999999999999</v>
      </c>
      <c r="G158" s="6">
        <f t="shared" si="15"/>
        <v>157.99849999999998</v>
      </c>
      <c r="H158" s="6">
        <f t="shared" si="16"/>
        <v>144.2595</v>
      </c>
      <c r="I158" s="6">
        <f t="shared" si="17"/>
        <v>165.898425</v>
      </c>
    </row>
    <row r="159" spans="1:9" x14ac:dyDescent="0.25">
      <c r="A159" s="9">
        <v>12899</v>
      </c>
      <c r="B159" s="9" t="s">
        <v>229</v>
      </c>
      <c r="C159" s="5" t="s">
        <v>330</v>
      </c>
      <c r="D159" s="10">
        <v>5</v>
      </c>
      <c r="E159" s="10" t="s">
        <v>224</v>
      </c>
      <c r="F159" s="6">
        <v>200</v>
      </c>
      <c r="G159" s="6">
        <f t="shared" si="15"/>
        <v>230</v>
      </c>
      <c r="H159" s="6">
        <f t="shared" si="16"/>
        <v>210</v>
      </c>
      <c r="I159" s="6">
        <f t="shared" si="17"/>
        <v>241.49999999999997</v>
      </c>
    </row>
    <row r="161" spans="3:3" ht="60" x14ac:dyDescent="0.25">
      <c r="C161" s="4" t="s">
        <v>218</v>
      </c>
    </row>
    <row r="162" spans="3:3" ht="60" x14ac:dyDescent="0.25">
      <c r="C162" s="7" t="s">
        <v>222</v>
      </c>
    </row>
  </sheetData>
  <sortState xmlns:xlrd2="http://schemas.microsoft.com/office/spreadsheetml/2017/richdata2" ref="B11:I159">
    <sortCondition ref="B11:B159"/>
  </sortState>
  <pageMargins left="0.25" right="0.25" top="0.75" bottom="0.75" header="0.3" footer="0.3"/>
  <pageSetup paperSize="9"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4"/>
  <sheetViews>
    <sheetView tabSelected="1" workbookViewId="0">
      <selection activeCell="A10" sqref="A10"/>
    </sheetView>
  </sheetViews>
  <sheetFormatPr defaultRowHeight="15" x14ac:dyDescent="0.25"/>
  <cols>
    <col min="1" max="1" width="11.140625" customWidth="1"/>
    <col min="2" max="2" width="16.140625" customWidth="1"/>
    <col min="3" max="3" width="52.7109375" customWidth="1"/>
    <col min="4" max="9" width="13" customWidth="1"/>
  </cols>
  <sheetData>
    <row r="1" spans="1:9" x14ac:dyDescent="0.25">
      <c r="A1" s="1"/>
      <c r="B1" s="1"/>
      <c r="D1" s="3"/>
      <c r="E1" s="3"/>
    </row>
    <row r="2" spans="1:9" x14ac:dyDescent="0.25">
      <c r="A2" s="1"/>
      <c r="B2" s="1"/>
      <c r="D2" s="3"/>
      <c r="E2" s="3"/>
    </row>
    <row r="3" spans="1:9" x14ac:dyDescent="0.25">
      <c r="A3" s="1"/>
      <c r="B3" s="1"/>
      <c r="D3" s="3"/>
      <c r="E3" s="3"/>
    </row>
    <row r="4" spans="1:9" x14ac:dyDescent="0.25">
      <c r="A4" s="1"/>
      <c r="B4" s="1"/>
      <c r="D4" s="3"/>
      <c r="E4" s="3"/>
    </row>
    <row r="5" spans="1:9" x14ac:dyDescent="0.25">
      <c r="A5" s="1"/>
      <c r="B5" s="1"/>
      <c r="D5" s="3"/>
      <c r="E5" s="3"/>
    </row>
    <row r="6" spans="1:9" x14ac:dyDescent="0.25">
      <c r="A6" s="1"/>
      <c r="B6" s="1"/>
      <c r="D6" s="3"/>
      <c r="E6" s="3"/>
    </row>
    <row r="7" spans="1:9" ht="28.5" x14ac:dyDescent="0.45">
      <c r="A7" s="1"/>
      <c r="B7" s="1"/>
      <c r="C7" s="36" t="s">
        <v>433</v>
      </c>
      <c r="D7" s="3"/>
      <c r="E7" s="3"/>
    </row>
    <row r="8" spans="1:9" x14ac:dyDescent="0.25">
      <c r="A8" s="1"/>
      <c r="B8" s="1"/>
      <c r="D8" s="3"/>
      <c r="E8" s="3"/>
    </row>
    <row r="9" spans="1:9" x14ac:dyDescent="0.25">
      <c r="A9" s="30" t="s">
        <v>436</v>
      </c>
      <c r="B9" s="30"/>
      <c r="C9" s="31">
        <f>[2]data!$B$1</f>
        <v>0</v>
      </c>
      <c r="D9" s="10"/>
      <c r="E9" s="10"/>
      <c r="F9" s="5" t="s">
        <v>216</v>
      </c>
      <c r="G9" s="5" t="s">
        <v>216</v>
      </c>
      <c r="H9" s="5" t="s">
        <v>217</v>
      </c>
      <c r="I9" s="5" t="s">
        <v>217</v>
      </c>
    </row>
    <row r="10" spans="1:9" ht="30" x14ac:dyDescent="0.25">
      <c r="A10" s="8" t="s">
        <v>0</v>
      </c>
      <c r="B10" s="8" t="s">
        <v>251</v>
      </c>
      <c r="C10" s="8" t="s">
        <v>1</v>
      </c>
      <c r="D10" s="15" t="s">
        <v>252</v>
      </c>
      <c r="E10" s="15" t="s">
        <v>225</v>
      </c>
      <c r="F10" s="8" t="s">
        <v>219</v>
      </c>
      <c r="G10" s="8" t="s">
        <v>220</v>
      </c>
      <c r="H10" s="8" t="s">
        <v>219</v>
      </c>
      <c r="I10" s="8" t="s">
        <v>221</v>
      </c>
    </row>
    <row r="11" spans="1:9" ht="60" customHeight="1" x14ac:dyDescent="0.25">
      <c r="A11" s="32"/>
      <c r="B11" s="32"/>
      <c r="C11" s="32"/>
      <c r="D11" s="33"/>
      <c r="E11" s="33"/>
      <c r="F11" s="32"/>
      <c r="G11" s="32"/>
      <c r="H11" s="32"/>
      <c r="I11" s="32"/>
    </row>
    <row r="12" spans="1:9" ht="18" customHeight="1" x14ac:dyDescent="0.25">
      <c r="A12" s="9" t="s">
        <v>214</v>
      </c>
      <c r="B12" s="9" t="s">
        <v>250</v>
      </c>
      <c r="C12" s="5" t="s">
        <v>215</v>
      </c>
      <c r="D12" s="10">
        <v>0.12</v>
      </c>
      <c r="E12" s="10" t="s">
        <v>223</v>
      </c>
      <c r="F12" s="6">
        <v>18.7</v>
      </c>
      <c r="G12" s="6">
        <f t="shared" ref="G12:G19" si="0">+F12*15%+F12</f>
        <v>21.504999999999999</v>
      </c>
      <c r="H12" s="6">
        <f t="shared" ref="H12:H19" si="1">F12*1.05</f>
        <v>19.635000000000002</v>
      </c>
      <c r="I12" s="6">
        <f t="shared" ref="I12:I19" si="2">H12*1.15</f>
        <v>22.580249999999999</v>
      </c>
    </row>
    <row r="13" spans="1:9" x14ac:dyDescent="0.25">
      <c r="A13" s="9" t="s">
        <v>210</v>
      </c>
      <c r="B13" s="9" t="s">
        <v>250</v>
      </c>
      <c r="C13" s="5" t="s">
        <v>211</v>
      </c>
      <c r="D13" s="10">
        <v>0.16</v>
      </c>
      <c r="E13" s="10" t="s">
        <v>223</v>
      </c>
      <c r="F13" s="6">
        <v>21.74</v>
      </c>
      <c r="G13" s="6">
        <f t="shared" si="0"/>
        <v>25.000999999999998</v>
      </c>
      <c r="H13" s="6">
        <f t="shared" si="1"/>
        <v>22.826999999999998</v>
      </c>
      <c r="I13" s="6">
        <f t="shared" si="2"/>
        <v>26.251049999999996</v>
      </c>
    </row>
    <row r="14" spans="1:9" x14ac:dyDescent="0.25">
      <c r="A14" s="9" t="s">
        <v>212</v>
      </c>
      <c r="B14" s="9" t="s">
        <v>250</v>
      </c>
      <c r="C14" s="5" t="s">
        <v>213</v>
      </c>
      <c r="D14" s="10">
        <v>0.16</v>
      </c>
      <c r="E14" s="10" t="s">
        <v>223</v>
      </c>
      <c r="F14" s="6">
        <v>21.74</v>
      </c>
      <c r="G14" s="6">
        <f t="shared" si="0"/>
        <v>25.000999999999998</v>
      </c>
      <c r="H14" s="6">
        <f t="shared" si="1"/>
        <v>22.826999999999998</v>
      </c>
      <c r="I14" s="6">
        <f t="shared" si="2"/>
        <v>26.251049999999996</v>
      </c>
    </row>
    <row r="15" spans="1:9" x14ac:dyDescent="0.25">
      <c r="A15" s="9" t="s">
        <v>206</v>
      </c>
      <c r="B15" s="9" t="s">
        <v>250</v>
      </c>
      <c r="C15" s="5" t="s">
        <v>207</v>
      </c>
      <c r="D15" s="10">
        <v>0.21</v>
      </c>
      <c r="E15" s="10" t="s">
        <v>223</v>
      </c>
      <c r="F15" s="6">
        <v>21.74</v>
      </c>
      <c r="G15" s="6">
        <f t="shared" si="0"/>
        <v>25.000999999999998</v>
      </c>
      <c r="H15" s="6">
        <f t="shared" si="1"/>
        <v>22.826999999999998</v>
      </c>
      <c r="I15" s="6">
        <f t="shared" si="2"/>
        <v>26.251049999999996</v>
      </c>
    </row>
    <row r="16" spans="1:9" x14ac:dyDescent="0.25">
      <c r="A16" s="9" t="s">
        <v>204</v>
      </c>
      <c r="B16" s="9" t="s">
        <v>250</v>
      </c>
      <c r="C16" s="5" t="s">
        <v>205</v>
      </c>
      <c r="D16" s="10">
        <v>0.21</v>
      </c>
      <c r="E16" s="10" t="s">
        <v>223</v>
      </c>
      <c r="F16" s="6">
        <v>21.74</v>
      </c>
      <c r="G16" s="6">
        <f t="shared" si="0"/>
        <v>25.000999999999998</v>
      </c>
      <c r="H16" s="6">
        <f t="shared" si="1"/>
        <v>22.826999999999998</v>
      </c>
      <c r="I16" s="6">
        <f t="shared" si="2"/>
        <v>26.251049999999996</v>
      </c>
    </row>
    <row r="17" spans="1:9" x14ac:dyDescent="0.25">
      <c r="A17" s="9" t="s">
        <v>202</v>
      </c>
      <c r="B17" s="9" t="s">
        <v>250</v>
      </c>
      <c r="C17" s="5" t="s">
        <v>203</v>
      </c>
      <c r="D17" s="10">
        <v>0.21</v>
      </c>
      <c r="E17" s="10" t="s">
        <v>223</v>
      </c>
      <c r="F17" s="6">
        <v>21.74</v>
      </c>
      <c r="G17" s="6">
        <f t="shared" si="0"/>
        <v>25.000999999999998</v>
      </c>
      <c r="H17" s="6">
        <f t="shared" si="1"/>
        <v>22.826999999999998</v>
      </c>
      <c r="I17" s="6">
        <f t="shared" si="2"/>
        <v>26.251049999999996</v>
      </c>
    </row>
    <row r="18" spans="1:9" x14ac:dyDescent="0.25">
      <c r="A18" s="9" t="s">
        <v>208</v>
      </c>
      <c r="B18" s="9" t="s">
        <v>250</v>
      </c>
      <c r="C18" s="5" t="s">
        <v>209</v>
      </c>
      <c r="D18" s="10">
        <v>0.17499999999999999</v>
      </c>
      <c r="E18" s="10" t="s">
        <v>223</v>
      </c>
      <c r="F18" s="6">
        <v>26.09</v>
      </c>
      <c r="G18" s="6">
        <f t="shared" si="0"/>
        <v>30.003499999999999</v>
      </c>
      <c r="H18" s="6">
        <f t="shared" si="1"/>
        <v>27.394500000000001</v>
      </c>
      <c r="I18" s="6">
        <f t="shared" si="2"/>
        <v>31.503674999999998</v>
      </c>
    </row>
    <row r="19" spans="1:9" x14ac:dyDescent="0.25">
      <c r="A19" s="9" t="s">
        <v>240</v>
      </c>
      <c r="B19" s="9" t="s">
        <v>250</v>
      </c>
      <c r="C19" s="5" t="s">
        <v>241</v>
      </c>
      <c r="D19" s="10">
        <v>0.25</v>
      </c>
      <c r="E19" s="10" t="s">
        <v>223</v>
      </c>
      <c r="F19" s="6">
        <v>52.17</v>
      </c>
      <c r="G19" s="6">
        <f t="shared" si="0"/>
        <v>59.9955</v>
      </c>
      <c r="H19" s="6">
        <f t="shared" si="1"/>
        <v>54.778500000000001</v>
      </c>
      <c r="I19" s="6">
        <f t="shared" si="2"/>
        <v>62.995274999999999</v>
      </c>
    </row>
    <row r="20" spans="1:9" x14ac:dyDescent="0.25">
      <c r="A20" s="16"/>
      <c r="B20" s="16"/>
      <c r="C20" s="17"/>
      <c r="D20" s="18"/>
      <c r="E20" s="18"/>
      <c r="F20" s="19"/>
      <c r="G20" s="19"/>
      <c r="H20" s="19"/>
      <c r="I20" s="19"/>
    </row>
    <row r="21" spans="1:9" ht="60.75" customHeight="1" x14ac:dyDescent="0.25">
      <c r="A21" s="9"/>
      <c r="B21" s="9"/>
      <c r="C21" s="5"/>
      <c r="D21" s="10"/>
      <c r="E21" s="10"/>
      <c r="F21" s="6"/>
      <c r="G21" s="6"/>
      <c r="H21" s="6"/>
      <c r="I21" s="6"/>
    </row>
    <row r="22" spans="1:9" x14ac:dyDescent="0.25">
      <c r="A22" s="9" t="s">
        <v>136</v>
      </c>
      <c r="B22" s="9" t="s">
        <v>226</v>
      </c>
      <c r="C22" s="5" t="s">
        <v>137</v>
      </c>
      <c r="D22" s="14">
        <v>0.125</v>
      </c>
      <c r="E22" s="10" t="s">
        <v>223</v>
      </c>
      <c r="F22" s="6">
        <v>15.22</v>
      </c>
      <c r="G22" s="6">
        <f t="shared" ref="G22:G68" si="3">+F22*15%+F22</f>
        <v>17.503</v>
      </c>
      <c r="H22" s="6">
        <f t="shared" ref="H22:H68" si="4">F22*1.05</f>
        <v>15.981000000000002</v>
      </c>
      <c r="I22" s="6">
        <f t="shared" ref="I22:I68" si="5">H22*1.15</f>
        <v>18.378150000000002</v>
      </c>
    </row>
    <row r="23" spans="1:9" x14ac:dyDescent="0.25">
      <c r="A23" s="9" t="s">
        <v>145</v>
      </c>
      <c r="B23" s="9" t="s">
        <v>226</v>
      </c>
      <c r="C23" s="5" t="s">
        <v>146</v>
      </c>
      <c r="D23" s="10">
        <v>0.15</v>
      </c>
      <c r="E23" s="10" t="s">
        <v>223</v>
      </c>
      <c r="F23" s="6">
        <v>10.43</v>
      </c>
      <c r="G23" s="6">
        <v>12</v>
      </c>
      <c r="H23" s="6">
        <v>10.96</v>
      </c>
      <c r="I23" s="6">
        <f t="shared" si="5"/>
        <v>12.603999999999999</v>
      </c>
    </row>
    <row r="24" spans="1:9" x14ac:dyDescent="0.25">
      <c r="A24" s="9" t="s">
        <v>123</v>
      </c>
      <c r="B24" s="9" t="s">
        <v>226</v>
      </c>
      <c r="C24" s="5" t="s">
        <v>124</v>
      </c>
      <c r="D24" s="14">
        <v>0.05</v>
      </c>
      <c r="E24" s="10" t="s">
        <v>223</v>
      </c>
      <c r="F24" s="6">
        <v>3.0434782608695654</v>
      </c>
      <c r="G24" s="6">
        <f t="shared" si="3"/>
        <v>3.5</v>
      </c>
      <c r="H24" s="6">
        <f t="shared" si="4"/>
        <v>3.1956521739130439</v>
      </c>
      <c r="I24" s="6">
        <f t="shared" si="5"/>
        <v>3.6750000000000003</v>
      </c>
    </row>
    <row r="25" spans="1:9" x14ac:dyDescent="0.25">
      <c r="A25" s="9" t="s">
        <v>121</v>
      </c>
      <c r="B25" s="9" t="s">
        <v>226</v>
      </c>
      <c r="C25" s="5" t="s">
        <v>122</v>
      </c>
      <c r="D25" s="14">
        <v>0.35</v>
      </c>
      <c r="E25" s="10" t="s">
        <v>223</v>
      </c>
      <c r="F25" s="6">
        <v>34.78</v>
      </c>
      <c r="G25" s="6">
        <f t="shared" si="3"/>
        <v>39.997</v>
      </c>
      <c r="H25" s="6">
        <f t="shared" si="4"/>
        <v>36.519000000000005</v>
      </c>
      <c r="I25" s="6">
        <f t="shared" si="5"/>
        <v>41.996850000000002</v>
      </c>
    </row>
    <row r="26" spans="1:9" x14ac:dyDescent="0.25">
      <c r="A26" s="9" t="s">
        <v>179</v>
      </c>
      <c r="B26" s="9" t="s">
        <v>226</v>
      </c>
      <c r="C26" s="5" t="s">
        <v>349</v>
      </c>
      <c r="D26" s="10">
        <v>0.4</v>
      </c>
      <c r="E26" s="10" t="s">
        <v>223</v>
      </c>
      <c r="F26" s="6">
        <v>58.26</v>
      </c>
      <c r="G26" s="6">
        <f t="shared" si="3"/>
        <v>66.998999999999995</v>
      </c>
      <c r="H26" s="6">
        <f t="shared" si="4"/>
        <v>61.173000000000002</v>
      </c>
      <c r="I26" s="6">
        <f t="shared" si="5"/>
        <v>70.348950000000002</v>
      </c>
    </row>
    <row r="27" spans="1:9" x14ac:dyDescent="0.25">
      <c r="A27" s="9" t="s">
        <v>196</v>
      </c>
      <c r="B27" s="9" t="s">
        <v>226</v>
      </c>
      <c r="C27" s="5" t="s">
        <v>350</v>
      </c>
      <c r="D27" s="10">
        <v>0.15</v>
      </c>
      <c r="E27" s="10" t="s">
        <v>223</v>
      </c>
      <c r="F27" s="6">
        <v>13.91</v>
      </c>
      <c r="G27" s="6">
        <f t="shared" si="3"/>
        <v>15.996500000000001</v>
      </c>
      <c r="H27" s="6">
        <f t="shared" si="4"/>
        <v>14.605500000000001</v>
      </c>
      <c r="I27" s="6">
        <f t="shared" si="5"/>
        <v>16.796325</v>
      </c>
    </row>
    <row r="28" spans="1:9" x14ac:dyDescent="0.25">
      <c r="A28" s="9" t="s">
        <v>199</v>
      </c>
      <c r="B28" s="9" t="s">
        <v>226</v>
      </c>
      <c r="C28" s="5" t="s">
        <v>351</v>
      </c>
      <c r="D28" s="10">
        <v>0.16</v>
      </c>
      <c r="E28" s="10" t="s">
        <v>223</v>
      </c>
      <c r="F28" s="6">
        <v>13.91</v>
      </c>
      <c r="G28" s="6">
        <f t="shared" si="3"/>
        <v>15.996500000000001</v>
      </c>
      <c r="H28" s="6">
        <f t="shared" si="4"/>
        <v>14.605500000000001</v>
      </c>
      <c r="I28" s="6">
        <f t="shared" si="5"/>
        <v>16.796325</v>
      </c>
    </row>
    <row r="29" spans="1:9" x14ac:dyDescent="0.25">
      <c r="A29" s="9" t="s">
        <v>200</v>
      </c>
      <c r="B29" s="9" t="s">
        <v>226</v>
      </c>
      <c r="C29" s="5" t="s">
        <v>352</v>
      </c>
      <c r="D29" s="10">
        <v>3.7999999999999999E-2</v>
      </c>
      <c r="E29" s="10" t="s">
        <v>223</v>
      </c>
      <c r="F29" s="6">
        <v>3.4782608695652177</v>
      </c>
      <c r="G29" s="6">
        <f t="shared" si="3"/>
        <v>4</v>
      </c>
      <c r="H29" s="6">
        <f t="shared" si="4"/>
        <v>3.6521739130434789</v>
      </c>
      <c r="I29" s="6">
        <f t="shared" si="5"/>
        <v>4.2</v>
      </c>
    </row>
    <row r="30" spans="1:9" x14ac:dyDescent="0.25">
      <c r="A30" s="9" t="s">
        <v>173</v>
      </c>
      <c r="B30" s="9" t="s">
        <v>226</v>
      </c>
      <c r="C30" s="5" t="s">
        <v>353</v>
      </c>
      <c r="D30" s="10">
        <v>3.8000000000000006E-2</v>
      </c>
      <c r="E30" s="10" t="s">
        <v>223</v>
      </c>
      <c r="F30" s="6">
        <v>3.4782608695652177</v>
      </c>
      <c r="G30" s="6">
        <f t="shared" si="3"/>
        <v>4</v>
      </c>
      <c r="H30" s="6">
        <f t="shared" si="4"/>
        <v>3.6521739130434789</v>
      </c>
      <c r="I30" s="6">
        <f t="shared" si="5"/>
        <v>4.2</v>
      </c>
    </row>
    <row r="31" spans="1:9" x14ac:dyDescent="0.25">
      <c r="A31" s="9" t="s">
        <v>171</v>
      </c>
      <c r="B31" s="9" t="s">
        <v>226</v>
      </c>
      <c r="C31" s="5" t="s">
        <v>354</v>
      </c>
      <c r="D31" s="10">
        <v>0.19999999999999998</v>
      </c>
      <c r="E31" s="10" t="s">
        <v>223</v>
      </c>
      <c r="F31" s="6">
        <v>11.3</v>
      </c>
      <c r="G31" s="6">
        <f t="shared" si="3"/>
        <v>12.995000000000001</v>
      </c>
      <c r="H31" s="6">
        <f t="shared" si="4"/>
        <v>11.865000000000002</v>
      </c>
      <c r="I31" s="6">
        <f t="shared" si="5"/>
        <v>13.644750000000002</v>
      </c>
    </row>
    <row r="32" spans="1:9" x14ac:dyDescent="0.25">
      <c r="A32" s="9" t="s">
        <v>198</v>
      </c>
      <c r="B32" s="9" t="s">
        <v>226</v>
      </c>
      <c r="C32" s="5" t="s">
        <v>355</v>
      </c>
      <c r="D32" s="10">
        <v>0.2</v>
      </c>
      <c r="E32" s="10" t="s">
        <v>223</v>
      </c>
      <c r="F32" s="6">
        <v>11.3</v>
      </c>
      <c r="G32" s="6">
        <f t="shared" si="3"/>
        <v>12.995000000000001</v>
      </c>
      <c r="H32" s="6">
        <f t="shared" si="4"/>
        <v>11.865000000000002</v>
      </c>
      <c r="I32" s="6">
        <f t="shared" si="5"/>
        <v>13.644750000000002</v>
      </c>
    </row>
    <row r="33" spans="1:9" x14ac:dyDescent="0.25">
      <c r="A33" s="9" t="s">
        <v>182</v>
      </c>
      <c r="B33" s="9" t="s">
        <v>226</v>
      </c>
      <c r="C33" s="5" t="s">
        <v>356</v>
      </c>
      <c r="D33" s="10">
        <v>0.04</v>
      </c>
      <c r="E33" s="10" t="s">
        <v>223</v>
      </c>
      <c r="F33" s="6">
        <v>6.0869565217391308</v>
      </c>
      <c r="G33" s="6">
        <f t="shared" si="3"/>
        <v>7</v>
      </c>
      <c r="H33" s="6">
        <f t="shared" si="4"/>
        <v>6.3913043478260878</v>
      </c>
      <c r="I33" s="6">
        <f t="shared" si="5"/>
        <v>7.3500000000000005</v>
      </c>
    </row>
    <row r="34" spans="1:9" x14ac:dyDescent="0.25">
      <c r="A34" s="9" t="s">
        <v>174</v>
      </c>
      <c r="B34" s="9" t="s">
        <v>226</v>
      </c>
      <c r="C34" s="5" t="s">
        <v>357</v>
      </c>
      <c r="D34" s="10">
        <v>0.8</v>
      </c>
      <c r="E34" s="10" t="s">
        <v>223</v>
      </c>
      <c r="F34" s="6">
        <v>41.74</v>
      </c>
      <c r="G34" s="6">
        <f t="shared" si="3"/>
        <v>48.001000000000005</v>
      </c>
      <c r="H34" s="6">
        <f t="shared" si="4"/>
        <v>43.827000000000005</v>
      </c>
      <c r="I34" s="6">
        <f t="shared" si="5"/>
        <v>50.401050000000005</v>
      </c>
    </row>
    <row r="35" spans="1:9" x14ac:dyDescent="0.25">
      <c r="A35" s="9" t="s">
        <v>172</v>
      </c>
      <c r="B35" s="9" t="s">
        <v>226</v>
      </c>
      <c r="C35" s="5" t="s">
        <v>358</v>
      </c>
      <c r="D35" s="10">
        <v>0.79499999999999993</v>
      </c>
      <c r="E35" s="10" t="s">
        <v>223</v>
      </c>
      <c r="F35" s="6">
        <v>31.304347826086961</v>
      </c>
      <c r="G35" s="6">
        <f t="shared" si="3"/>
        <v>36.000000000000007</v>
      </c>
      <c r="H35" s="6">
        <f t="shared" si="4"/>
        <v>32.869565217391312</v>
      </c>
      <c r="I35" s="6">
        <f t="shared" si="5"/>
        <v>37.800000000000004</v>
      </c>
    </row>
    <row r="36" spans="1:9" x14ac:dyDescent="0.25">
      <c r="A36" s="9" t="s">
        <v>201</v>
      </c>
      <c r="B36" s="9" t="s">
        <v>226</v>
      </c>
      <c r="C36" s="5" t="s">
        <v>359</v>
      </c>
      <c r="D36" s="10">
        <v>0.22500000000000001</v>
      </c>
      <c r="E36" s="10" t="s">
        <v>223</v>
      </c>
      <c r="F36" s="6">
        <v>43.48</v>
      </c>
      <c r="G36" s="6">
        <f t="shared" si="3"/>
        <v>50.001999999999995</v>
      </c>
      <c r="H36" s="6">
        <f t="shared" si="4"/>
        <v>45.653999999999996</v>
      </c>
      <c r="I36" s="6">
        <f t="shared" si="5"/>
        <v>52.502099999999992</v>
      </c>
    </row>
    <row r="37" spans="1:9" x14ac:dyDescent="0.25">
      <c r="A37" s="9" t="s">
        <v>197</v>
      </c>
      <c r="B37" s="9" t="s">
        <v>226</v>
      </c>
      <c r="C37" s="5" t="s">
        <v>360</v>
      </c>
      <c r="D37" s="10">
        <v>0.15</v>
      </c>
      <c r="E37" s="10" t="s">
        <v>223</v>
      </c>
      <c r="F37" s="6">
        <v>13.91</v>
      </c>
      <c r="G37" s="6">
        <f t="shared" si="3"/>
        <v>15.996500000000001</v>
      </c>
      <c r="H37" s="6">
        <f t="shared" si="4"/>
        <v>14.605500000000001</v>
      </c>
      <c r="I37" s="6">
        <f t="shared" si="5"/>
        <v>16.796325</v>
      </c>
    </row>
    <row r="38" spans="1:9" s="44" customFormat="1" x14ac:dyDescent="0.25">
      <c r="A38" s="39" t="s">
        <v>115</v>
      </c>
      <c r="B38" s="39" t="s">
        <v>226</v>
      </c>
      <c r="C38" s="40" t="s">
        <v>116</v>
      </c>
      <c r="D38" s="41">
        <v>0.2</v>
      </c>
      <c r="E38" s="42" t="s">
        <v>223</v>
      </c>
      <c r="F38" s="43">
        <v>17.39</v>
      </c>
      <c r="G38" s="43">
        <f t="shared" si="3"/>
        <v>19.9985</v>
      </c>
      <c r="H38" s="43">
        <f t="shared" si="4"/>
        <v>18.259500000000003</v>
      </c>
      <c r="I38" s="43">
        <f t="shared" si="5"/>
        <v>20.998425000000001</v>
      </c>
    </row>
    <row r="39" spans="1:9" x14ac:dyDescent="0.25">
      <c r="A39" s="9" t="s">
        <v>105</v>
      </c>
      <c r="B39" s="9" t="s">
        <v>226</v>
      </c>
      <c r="C39" s="5" t="s">
        <v>106</v>
      </c>
      <c r="D39" s="14">
        <v>0.4</v>
      </c>
      <c r="E39" s="10" t="s">
        <v>223</v>
      </c>
      <c r="F39" s="6">
        <v>34.78</v>
      </c>
      <c r="G39" s="6">
        <f t="shared" si="3"/>
        <v>39.997</v>
      </c>
      <c r="H39" s="6">
        <f t="shared" si="4"/>
        <v>36.519000000000005</v>
      </c>
      <c r="I39" s="6">
        <f t="shared" si="5"/>
        <v>41.996850000000002</v>
      </c>
    </row>
    <row r="40" spans="1:9" x14ac:dyDescent="0.25">
      <c r="A40" s="9" t="s">
        <v>107</v>
      </c>
      <c r="B40" s="9" t="s">
        <v>226</v>
      </c>
      <c r="C40" s="5" t="s">
        <v>108</v>
      </c>
      <c r="D40" s="14">
        <v>0.2</v>
      </c>
      <c r="E40" s="10" t="s">
        <v>223</v>
      </c>
      <c r="F40" s="6">
        <v>17.39</v>
      </c>
      <c r="G40" s="6">
        <f t="shared" si="3"/>
        <v>19.9985</v>
      </c>
      <c r="H40" s="6">
        <f t="shared" si="4"/>
        <v>18.259500000000003</v>
      </c>
      <c r="I40" s="6">
        <f t="shared" si="5"/>
        <v>20.998425000000001</v>
      </c>
    </row>
    <row r="41" spans="1:9" x14ac:dyDescent="0.25">
      <c r="A41" s="9" t="s">
        <v>109</v>
      </c>
      <c r="B41" s="9" t="s">
        <v>226</v>
      </c>
      <c r="C41" s="5" t="s">
        <v>110</v>
      </c>
      <c r="D41" s="14">
        <v>0.12</v>
      </c>
      <c r="E41" s="10" t="s">
        <v>223</v>
      </c>
      <c r="F41" s="6">
        <v>21.74</v>
      </c>
      <c r="G41" s="6">
        <f t="shared" si="3"/>
        <v>25.000999999999998</v>
      </c>
      <c r="H41" s="6">
        <f t="shared" si="4"/>
        <v>22.826999999999998</v>
      </c>
      <c r="I41" s="6">
        <f t="shared" si="5"/>
        <v>26.251049999999996</v>
      </c>
    </row>
    <row r="42" spans="1:9" x14ac:dyDescent="0.25">
      <c r="A42" s="9" t="s">
        <v>113</v>
      </c>
      <c r="B42" s="9" t="s">
        <v>226</v>
      </c>
      <c r="C42" s="5" t="s">
        <v>114</v>
      </c>
      <c r="D42" s="14">
        <v>0.16700000000000001</v>
      </c>
      <c r="E42" s="10" t="s">
        <v>223</v>
      </c>
      <c r="F42" s="6">
        <v>10.434782608695652</v>
      </c>
      <c r="G42" s="6">
        <f t="shared" si="3"/>
        <v>12</v>
      </c>
      <c r="H42" s="6">
        <f t="shared" si="4"/>
        <v>10.956521739130435</v>
      </c>
      <c r="I42" s="6">
        <f t="shared" si="5"/>
        <v>12.6</v>
      </c>
    </row>
    <row r="43" spans="1:9" x14ac:dyDescent="0.25">
      <c r="A43" s="9" t="s">
        <v>111</v>
      </c>
      <c r="B43" s="9" t="s">
        <v>226</v>
      </c>
      <c r="C43" s="5" t="s">
        <v>112</v>
      </c>
      <c r="D43" s="14">
        <v>0.183</v>
      </c>
      <c r="E43" s="10" t="s">
        <v>223</v>
      </c>
      <c r="F43" s="6">
        <v>12.173913043478262</v>
      </c>
      <c r="G43" s="6">
        <f t="shared" si="3"/>
        <v>14</v>
      </c>
      <c r="H43" s="6">
        <f t="shared" si="4"/>
        <v>12.782608695652176</v>
      </c>
      <c r="I43" s="6">
        <f t="shared" si="5"/>
        <v>14.700000000000001</v>
      </c>
    </row>
    <row r="44" spans="1:9" x14ac:dyDescent="0.25">
      <c r="A44" s="9" t="s">
        <v>132</v>
      </c>
      <c r="B44" s="9" t="s">
        <v>226</v>
      </c>
      <c r="C44" s="5" t="s">
        <v>133</v>
      </c>
      <c r="D44" s="45">
        <v>0.4</v>
      </c>
      <c r="E44" s="46" t="s">
        <v>223</v>
      </c>
      <c r="F44" s="47">
        <v>16.521739130434785</v>
      </c>
      <c r="G44" s="47">
        <f t="shared" si="3"/>
        <v>19.000000000000004</v>
      </c>
      <c r="H44" s="47">
        <f t="shared" si="4"/>
        <v>17.347826086956523</v>
      </c>
      <c r="I44" s="47">
        <f t="shared" si="5"/>
        <v>19.95</v>
      </c>
    </row>
    <row r="45" spans="1:9" x14ac:dyDescent="0.25">
      <c r="A45" s="9" t="s">
        <v>119</v>
      </c>
      <c r="B45" s="9" t="s">
        <v>226</v>
      </c>
      <c r="C45" s="5" t="s">
        <v>120</v>
      </c>
      <c r="D45" s="14">
        <v>0.5</v>
      </c>
      <c r="E45" s="10" t="s">
        <v>223</v>
      </c>
      <c r="F45" s="6">
        <v>36.520000000000003</v>
      </c>
      <c r="G45" s="6">
        <f t="shared" si="3"/>
        <v>41.998000000000005</v>
      </c>
      <c r="H45" s="6">
        <f t="shared" si="4"/>
        <v>38.346000000000004</v>
      </c>
      <c r="I45" s="6">
        <f t="shared" si="5"/>
        <v>44.097900000000003</v>
      </c>
    </row>
    <row r="46" spans="1:9" x14ac:dyDescent="0.25">
      <c r="A46" s="9" t="s">
        <v>185</v>
      </c>
      <c r="B46" s="9" t="s">
        <v>226</v>
      </c>
      <c r="C46" s="5" t="s">
        <v>186</v>
      </c>
      <c r="D46" s="10">
        <v>9.0000000000000011E-2</v>
      </c>
      <c r="E46" s="10" t="s">
        <v>223</v>
      </c>
      <c r="F46" s="6">
        <v>11.739130434782609</v>
      </c>
      <c r="G46" s="6">
        <f t="shared" si="3"/>
        <v>13.5</v>
      </c>
      <c r="H46" s="6">
        <f t="shared" si="4"/>
        <v>12.32608695652174</v>
      </c>
      <c r="I46" s="6">
        <f t="shared" si="5"/>
        <v>14.175000000000001</v>
      </c>
    </row>
    <row r="47" spans="1:9" x14ac:dyDescent="0.25">
      <c r="A47" s="9" t="s">
        <v>141</v>
      </c>
      <c r="B47" s="9" t="s">
        <v>226</v>
      </c>
      <c r="C47" s="5" t="s">
        <v>142</v>
      </c>
      <c r="D47" s="14">
        <v>0.105</v>
      </c>
      <c r="E47" s="10" t="s">
        <v>223</v>
      </c>
      <c r="F47" s="6">
        <v>19.13</v>
      </c>
      <c r="G47" s="6">
        <f t="shared" si="3"/>
        <v>21.999499999999998</v>
      </c>
      <c r="H47" s="6">
        <f t="shared" si="4"/>
        <v>20.086500000000001</v>
      </c>
      <c r="I47" s="6">
        <f t="shared" si="5"/>
        <v>23.099474999999998</v>
      </c>
    </row>
    <row r="48" spans="1:9" x14ac:dyDescent="0.25">
      <c r="A48" s="9" t="s">
        <v>187</v>
      </c>
      <c r="B48" s="9" t="s">
        <v>226</v>
      </c>
      <c r="C48" s="5" t="s">
        <v>188</v>
      </c>
      <c r="D48" s="10">
        <v>0.30000000000000004</v>
      </c>
      <c r="E48" s="10" t="s">
        <v>223</v>
      </c>
      <c r="F48" s="6">
        <v>34.782608695652179</v>
      </c>
      <c r="G48" s="6">
        <f t="shared" si="3"/>
        <v>40.000000000000007</v>
      </c>
      <c r="H48" s="6">
        <f t="shared" si="4"/>
        <v>36.521739130434788</v>
      </c>
      <c r="I48" s="6">
        <f t="shared" si="5"/>
        <v>42</v>
      </c>
    </row>
    <row r="49" spans="1:9" x14ac:dyDescent="0.25">
      <c r="A49" s="9" t="s">
        <v>183</v>
      </c>
      <c r="B49" s="9" t="s">
        <v>226</v>
      </c>
      <c r="C49" s="5" t="s">
        <v>184</v>
      </c>
      <c r="D49" s="10">
        <v>3.0000000000000002E-2</v>
      </c>
      <c r="E49" s="10" t="s">
        <v>223</v>
      </c>
      <c r="F49" s="6">
        <v>3.9130434782608701</v>
      </c>
      <c r="G49" s="6">
        <f t="shared" si="3"/>
        <v>4.5000000000000009</v>
      </c>
      <c r="H49" s="6">
        <f t="shared" si="4"/>
        <v>4.108695652173914</v>
      </c>
      <c r="I49" s="6">
        <f t="shared" si="5"/>
        <v>4.7250000000000005</v>
      </c>
    </row>
    <row r="50" spans="1:9" x14ac:dyDescent="0.25">
      <c r="A50" s="9" t="s">
        <v>143</v>
      </c>
      <c r="B50" s="9" t="s">
        <v>226</v>
      </c>
      <c r="C50" s="5" t="s">
        <v>144</v>
      </c>
      <c r="D50" s="10">
        <v>0.45</v>
      </c>
      <c r="E50" s="10" t="s">
        <v>223</v>
      </c>
      <c r="F50" s="6">
        <v>39.130434782608695</v>
      </c>
      <c r="G50" s="6">
        <f t="shared" si="3"/>
        <v>45</v>
      </c>
      <c r="H50" s="6">
        <f t="shared" si="4"/>
        <v>41.086956521739133</v>
      </c>
      <c r="I50" s="6">
        <f t="shared" si="5"/>
        <v>47.25</v>
      </c>
    </row>
    <row r="51" spans="1:9" x14ac:dyDescent="0.25">
      <c r="A51" s="9" t="s">
        <v>103</v>
      </c>
      <c r="B51" s="9" t="s">
        <v>226</v>
      </c>
      <c r="C51" s="5" t="s">
        <v>104</v>
      </c>
      <c r="D51" s="14">
        <v>0.1</v>
      </c>
      <c r="E51" s="10" t="s">
        <v>223</v>
      </c>
      <c r="F51" s="6">
        <v>7.8260869565217401</v>
      </c>
      <c r="G51" s="6">
        <f t="shared" si="3"/>
        <v>9.0000000000000018</v>
      </c>
      <c r="H51" s="6">
        <f t="shared" si="4"/>
        <v>8.2173913043478279</v>
      </c>
      <c r="I51" s="6">
        <f t="shared" si="5"/>
        <v>9.4500000000000011</v>
      </c>
    </row>
    <row r="52" spans="1:9" x14ac:dyDescent="0.25">
      <c r="A52" s="9" t="s">
        <v>242</v>
      </c>
      <c r="B52" s="9" t="s">
        <v>226</v>
      </c>
      <c r="C52" s="5" t="s">
        <v>243</v>
      </c>
      <c r="D52" s="10">
        <v>0.2</v>
      </c>
      <c r="E52" s="10" t="s">
        <v>223</v>
      </c>
      <c r="F52" s="6">
        <v>17.39130434782609</v>
      </c>
      <c r="G52" s="6">
        <f t="shared" si="3"/>
        <v>20.000000000000004</v>
      </c>
      <c r="H52" s="6">
        <f t="shared" si="4"/>
        <v>18.260869565217394</v>
      </c>
      <c r="I52" s="6">
        <f t="shared" si="5"/>
        <v>21</v>
      </c>
    </row>
    <row r="53" spans="1:9" x14ac:dyDescent="0.25">
      <c r="A53" s="9" t="s">
        <v>101</v>
      </c>
      <c r="B53" s="9" t="s">
        <v>226</v>
      </c>
      <c r="C53" s="5" t="s">
        <v>102</v>
      </c>
      <c r="D53" s="14">
        <v>0.1</v>
      </c>
      <c r="E53" s="10" t="s">
        <v>223</v>
      </c>
      <c r="F53" s="6">
        <v>7.8260869565217401</v>
      </c>
      <c r="G53" s="6">
        <f t="shared" si="3"/>
        <v>9.0000000000000018</v>
      </c>
      <c r="H53" s="6">
        <f t="shared" si="4"/>
        <v>8.2173913043478279</v>
      </c>
      <c r="I53" s="6">
        <f t="shared" si="5"/>
        <v>9.4500000000000011</v>
      </c>
    </row>
    <row r="54" spans="1:9" x14ac:dyDescent="0.25">
      <c r="A54" s="9" t="s">
        <v>99</v>
      </c>
      <c r="B54" s="9" t="s">
        <v>226</v>
      </c>
      <c r="C54" s="5" t="s">
        <v>100</v>
      </c>
      <c r="D54" s="14">
        <v>0.35</v>
      </c>
      <c r="E54" s="10" t="s">
        <v>223</v>
      </c>
      <c r="F54" s="6">
        <v>21.739130434782609</v>
      </c>
      <c r="G54" s="6">
        <f t="shared" si="3"/>
        <v>25</v>
      </c>
      <c r="H54" s="6">
        <f t="shared" si="4"/>
        <v>22.826086956521742</v>
      </c>
      <c r="I54" s="6">
        <f t="shared" si="5"/>
        <v>26.25</v>
      </c>
    </row>
    <row r="55" spans="1:9" x14ac:dyDescent="0.25">
      <c r="A55" s="9" t="s">
        <v>97</v>
      </c>
      <c r="B55" s="9" t="s">
        <v>226</v>
      </c>
      <c r="C55" s="5" t="s">
        <v>98</v>
      </c>
      <c r="D55" s="14">
        <v>1.25</v>
      </c>
      <c r="E55" s="10" t="s">
        <v>223</v>
      </c>
      <c r="F55" s="6">
        <v>106.08695652173914</v>
      </c>
      <c r="G55" s="6">
        <f t="shared" si="3"/>
        <v>122.00000000000001</v>
      </c>
      <c r="H55" s="6">
        <f t="shared" si="4"/>
        <v>111.39130434782611</v>
      </c>
      <c r="I55" s="6">
        <f t="shared" si="5"/>
        <v>128.10000000000002</v>
      </c>
    </row>
    <row r="56" spans="1:9" x14ac:dyDescent="0.25">
      <c r="A56" s="9" t="s">
        <v>246</v>
      </c>
      <c r="B56" s="9" t="s">
        <v>226</v>
      </c>
      <c r="C56" s="5" t="s">
        <v>247</v>
      </c>
      <c r="D56" s="10">
        <v>0.15</v>
      </c>
      <c r="E56" s="10" t="s">
        <v>223</v>
      </c>
      <c r="F56" s="6">
        <v>20.87</v>
      </c>
      <c r="G56" s="6">
        <f t="shared" si="3"/>
        <v>24.000500000000002</v>
      </c>
      <c r="H56" s="6">
        <f t="shared" si="4"/>
        <v>21.913500000000003</v>
      </c>
      <c r="I56" s="6">
        <f t="shared" si="5"/>
        <v>25.200525000000003</v>
      </c>
    </row>
    <row r="57" spans="1:9" x14ac:dyDescent="0.25">
      <c r="A57" s="9" t="s">
        <v>244</v>
      </c>
      <c r="B57" s="9" t="s">
        <v>226</v>
      </c>
      <c r="C57" s="5" t="s">
        <v>245</v>
      </c>
      <c r="D57" s="10">
        <v>0.15</v>
      </c>
      <c r="E57" s="10" t="s">
        <v>223</v>
      </c>
      <c r="F57" s="6">
        <v>20.87</v>
      </c>
      <c r="G57" s="6">
        <f t="shared" si="3"/>
        <v>24.000500000000002</v>
      </c>
      <c r="H57" s="6">
        <f t="shared" si="4"/>
        <v>21.913500000000003</v>
      </c>
      <c r="I57" s="6">
        <f t="shared" si="5"/>
        <v>25.200525000000003</v>
      </c>
    </row>
    <row r="58" spans="1:9" x14ac:dyDescent="0.25">
      <c r="A58" s="9" t="s">
        <v>134</v>
      </c>
      <c r="B58" s="9" t="s">
        <v>226</v>
      </c>
      <c r="C58" s="5" t="s">
        <v>135</v>
      </c>
      <c r="D58" s="14">
        <v>0.35</v>
      </c>
      <c r="E58" s="10" t="s">
        <v>223</v>
      </c>
      <c r="F58" s="6">
        <v>26.09</v>
      </c>
      <c r="G58" s="6">
        <f t="shared" si="3"/>
        <v>30.003499999999999</v>
      </c>
      <c r="H58" s="6">
        <f t="shared" si="4"/>
        <v>27.394500000000001</v>
      </c>
      <c r="I58" s="6">
        <f t="shared" si="5"/>
        <v>31.503674999999998</v>
      </c>
    </row>
    <row r="59" spans="1:9" x14ac:dyDescent="0.25">
      <c r="A59" s="9" t="s">
        <v>126</v>
      </c>
      <c r="B59" s="9" t="s">
        <v>226</v>
      </c>
      <c r="C59" s="5" t="s">
        <v>127</v>
      </c>
      <c r="D59" s="14">
        <v>0.16</v>
      </c>
      <c r="E59" s="10" t="s">
        <v>223</v>
      </c>
      <c r="F59" s="6">
        <v>14.782608695652176</v>
      </c>
      <c r="G59" s="6">
        <f t="shared" si="3"/>
        <v>17</v>
      </c>
      <c r="H59" s="6">
        <f t="shared" si="4"/>
        <v>15.521739130434785</v>
      </c>
      <c r="I59" s="6">
        <f t="shared" si="5"/>
        <v>17.850000000000001</v>
      </c>
    </row>
    <row r="60" spans="1:9" x14ac:dyDescent="0.25">
      <c r="A60" s="9" t="s">
        <v>128</v>
      </c>
      <c r="B60" s="9" t="s">
        <v>226</v>
      </c>
      <c r="C60" s="5" t="s">
        <v>129</v>
      </c>
      <c r="D60" s="14">
        <v>0.16</v>
      </c>
      <c r="E60" s="10" t="s">
        <v>223</v>
      </c>
      <c r="F60" s="6">
        <v>14.782608695652176</v>
      </c>
      <c r="G60" s="6">
        <f t="shared" si="3"/>
        <v>17</v>
      </c>
      <c r="H60" s="6">
        <f t="shared" si="4"/>
        <v>15.521739130434785</v>
      </c>
      <c r="I60" s="6">
        <f t="shared" si="5"/>
        <v>17.850000000000001</v>
      </c>
    </row>
    <row r="61" spans="1:9" x14ac:dyDescent="0.25">
      <c r="A61" s="9" t="s">
        <v>125</v>
      </c>
      <c r="B61" s="9" t="s">
        <v>226</v>
      </c>
      <c r="C61" s="5" t="s">
        <v>361</v>
      </c>
      <c r="D61" s="14">
        <v>0.14000000000000001</v>
      </c>
      <c r="E61" s="10" t="s">
        <v>223</v>
      </c>
      <c r="F61" s="6">
        <v>14.782608695652176</v>
      </c>
      <c r="G61" s="6">
        <f t="shared" si="3"/>
        <v>17</v>
      </c>
      <c r="H61" s="6">
        <f t="shared" si="4"/>
        <v>15.521739130434785</v>
      </c>
      <c r="I61" s="6">
        <f t="shared" si="5"/>
        <v>17.850000000000001</v>
      </c>
    </row>
    <row r="62" spans="1:9" x14ac:dyDescent="0.25">
      <c r="A62" s="9" t="s">
        <v>180</v>
      </c>
      <c r="B62" s="9" t="s">
        <v>226</v>
      </c>
      <c r="C62" s="5" t="s">
        <v>181</v>
      </c>
      <c r="D62" s="10">
        <v>0.11000000000000001</v>
      </c>
      <c r="E62" s="10" t="s">
        <v>223</v>
      </c>
      <c r="F62" s="6">
        <v>14.78</v>
      </c>
      <c r="G62" s="6">
        <f t="shared" si="3"/>
        <v>16.997</v>
      </c>
      <c r="H62" s="6">
        <f t="shared" si="4"/>
        <v>15.519</v>
      </c>
      <c r="I62" s="6">
        <f t="shared" si="5"/>
        <v>17.84685</v>
      </c>
    </row>
    <row r="63" spans="1:9" x14ac:dyDescent="0.25">
      <c r="A63" s="9" t="s">
        <v>175</v>
      </c>
      <c r="B63" s="9" t="s">
        <v>226</v>
      </c>
      <c r="C63" s="5" t="s">
        <v>176</v>
      </c>
      <c r="D63" s="10">
        <v>0.12</v>
      </c>
      <c r="E63" s="10" t="s">
        <v>223</v>
      </c>
      <c r="F63" s="6">
        <v>13.913043478260871</v>
      </c>
      <c r="G63" s="6">
        <f t="shared" si="3"/>
        <v>16</v>
      </c>
      <c r="H63" s="6">
        <f t="shared" si="4"/>
        <v>14.608695652173916</v>
      </c>
      <c r="I63" s="6">
        <f t="shared" si="5"/>
        <v>16.8</v>
      </c>
    </row>
    <row r="64" spans="1:9" x14ac:dyDescent="0.25">
      <c r="A64" s="9" t="s">
        <v>177</v>
      </c>
      <c r="B64" s="9" t="s">
        <v>226</v>
      </c>
      <c r="C64" s="5" t="s">
        <v>178</v>
      </c>
      <c r="D64" s="10">
        <v>0.13999999999999999</v>
      </c>
      <c r="E64" s="10" t="s">
        <v>223</v>
      </c>
      <c r="F64" s="6">
        <v>13.913043478260871</v>
      </c>
      <c r="G64" s="6">
        <f t="shared" si="3"/>
        <v>16</v>
      </c>
      <c r="H64" s="6">
        <f t="shared" si="4"/>
        <v>14.608695652173916</v>
      </c>
      <c r="I64" s="6">
        <f t="shared" si="5"/>
        <v>16.8</v>
      </c>
    </row>
    <row r="65" spans="1:9" x14ac:dyDescent="0.25">
      <c r="A65" s="9" t="s">
        <v>130</v>
      </c>
      <c r="B65" s="9" t="s">
        <v>226</v>
      </c>
      <c r="C65" s="5" t="s">
        <v>131</v>
      </c>
      <c r="D65" s="14">
        <v>0.2</v>
      </c>
      <c r="E65" s="10" t="s">
        <v>223</v>
      </c>
      <c r="F65" s="6">
        <v>7.8260869565217401</v>
      </c>
      <c r="G65" s="6">
        <f t="shared" si="3"/>
        <v>9.0000000000000018</v>
      </c>
      <c r="H65" s="6">
        <f t="shared" si="4"/>
        <v>8.2173913043478279</v>
      </c>
      <c r="I65" s="6">
        <f t="shared" si="5"/>
        <v>9.4500000000000011</v>
      </c>
    </row>
    <row r="66" spans="1:9" x14ac:dyDescent="0.25">
      <c r="A66" s="9" t="s">
        <v>138</v>
      </c>
      <c r="B66" s="9" t="s">
        <v>226</v>
      </c>
      <c r="C66" s="5" t="s">
        <v>139</v>
      </c>
      <c r="D66" s="14">
        <v>0.35</v>
      </c>
      <c r="E66" s="10" t="s">
        <v>223</v>
      </c>
      <c r="F66" s="6">
        <v>26.09</v>
      </c>
      <c r="G66" s="6">
        <f t="shared" si="3"/>
        <v>30.003499999999999</v>
      </c>
      <c r="H66" s="6">
        <f t="shared" si="4"/>
        <v>27.394500000000001</v>
      </c>
      <c r="I66" s="6">
        <f t="shared" si="5"/>
        <v>31.503674999999998</v>
      </c>
    </row>
    <row r="67" spans="1:9" x14ac:dyDescent="0.25">
      <c r="A67" s="9" t="s">
        <v>248</v>
      </c>
      <c r="B67" s="9" t="s">
        <v>226</v>
      </c>
      <c r="C67" s="5" t="s">
        <v>249</v>
      </c>
      <c r="D67" s="10">
        <v>0.15</v>
      </c>
      <c r="E67" s="10" t="s">
        <v>223</v>
      </c>
      <c r="F67" s="6">
        <v>11.74</v>
      </c>
      <c r="G67" s="6">
        <f t="shared" si="3"/>
        <v>13.500999999999999</v>
      </c>
      <c r="H67" s="6">
        <f t="shared" si="4"/>
        <v>12.327</v>
      </c>
      <c r="I67" s="6">
        <f t="shared" si="5"/>
        <v>14.176049999999998</v>
      </c>
    </row>
    <row r="68" spans="1:9" x14ac:dyDescent="0.25">
      <c r="A68" s="9" t="s">
        <v>117</v>
      </c>
      <c r="B68" s="9" t="s">
        <v>226</v>
      </c>
      <c r="C68" s="5" t="s">
        <v>118</v>
      </c>
      <c r="D68" s="14">
        <v>0.16</v>
      </c>
      <c r="E68" s="10" t="s">
        <v>223</v>
      </c>
      <c r="F68" s="6">
        <v>8.6956521739130448</v>
      </c>
      <c r="G68" s="6">
        <f t="shared" si="3"/>
        <v>10.000000000000002</v>
      </c>
      <c r="H68" s="6">
        <f t="shared" si="4"/>
        <v>9.1304347826086971</v>
      </c>
      <c r="I68" s="6">
        <f t="shared" si="5"/>
        <v>10.5</v>
      </c>
    </row>
    <row r="69" spans="1:9" x14ac:dyDescent="0.25">
      <c r="A69" s="16"/>
      <c r="B69" s="16"/>
      <c r="C69" s="17"/>
      <c r="D69" s="35"/>
      <c r="E69" s="18"/>
      <c r="F69" s="19"/>
      <c r="G69" s="19"/>
      <c r="H69" s="19"/>
      <c r="I69" s="19"/>
    </row>
    <row r="70" spans="1:9" ht="62.25" customHeight="1" x14ac:dyDescent="0.25">
      <c r="A70" s="9"/>
      <c r="B70" s="9"/>
      <c r="C70" s="5"/>
      <c r="D70" s="14"/>
      <c r="E70" s="10"/>
      <c r="F70" s="6"/>
      <c r="G70" s="6"/>
      <c r="H70" s="6"/>
      <c r="I70" s="6"/>
    </row>
    <row r="71" spans="1:9" x14ac:dyDescent="0.25">
      <c r="A71" s="9" t="s">
        <v>4</v>
      </c>
      <c r="B71" s="9" t="s">
        <v>227</v>
      </c>
      <c r="C71" s="5" t="s">
        <v>362</v>
      </c>
      <c r="D71" s="10">
        <v>0.25</v>
      </c>
      <c r="E71" s="10" t="s">
        <v>223</v>
      </c>
      <c r="F71" s="6">
        <v>10.87</v>
      </c>
      <c r="G71" s="6">
        <f t="shared" ref="G71:G95" si="6">+F71*15%+F71</f>
        <v>12.500499999999999</v>
      </c>
      <c r="H71" s="6">
        <f t="shared" ref="H71:H95" si="7">F71*1.05</f>
        <v>11.413499999999999</v>
      </c>
      <c r="I71" s="6">
        <f t="shared" ref="I71:I95" si="8">H71*1.15</f>
        <v>13.125524999999998</v>
      </c>
    </row>
    <row r="72" spans="1:9" x14ac:dyDescent="0.25">
      <c r="A72" s="9" t="s">
        <v>5</v>
      </c>
      <c r="B72" s="9" t="s">
        <v>227</v>
      </c>
      <c r="C72" s="5" t="s">
        <v>363</v>
      </c>
      <c r="D72" s="10">
        <v>0.14999999999999941</v>
      </c>
      <c r="E72" s="10" t="s">
        <v>223</v>
      </c>
      <c r="F72" s="6">
        <v>10.87</v>
      </c>
      <c r="G72" s="6">
        <f t="shared" si="6"/>
        <v>12.500499999999999</v>
      </c>
      <c r="H72" s="6">
        <f t="shared" si="7"/>
        <v>11.413499999999999</v>
      </c>
      <c r="I72" s="6">
        <f t="shared" si="8"/>
        <v>13.125524999999998</v>
      </c>
    </row>
    <row r="73" spans="1:9" x14ac:dyDescent="0.25">
      <c r="A73" s="9" t="s">
        <v>6</v>
      </c>
      <c r="B73" s="9" t="s">
        <v>227</v>
      </c>
      <c r="C73" s="5" t="s">
        <v>364</v>
      </c>
      <c r="D73" s="10">
        <v>0.19999999999999912</v>
      </c>
      <c r="E73" s="10" t="s">
        <v>223</v>
      </c>
      <c r="F73" s="6">
        <v>15.22</v>
      </c>
      <c r="G73" s="6">
        <f t="shared" si="6"/>
        <v>17.503</v>
      </c>
      <c r="H73" s="6">
        <f t="shared" si="7"/>
        <v>15.981000000000002</v>
      </c>
      <c r="I73" s="6">
        <f t="shared" si="8"/>
        <v>18.378150000000002</v>
      </c>
    </row>
    <row r="74" spans="1:9" x14ac:dyDescent="0.25">
      <c r="A74" s="9" t="s">
        <v>7</v>
      </c>
      <c r="B74" s="9" t="s">
        <v>227</v>
      </c>
      <c r="C74" s="5" t="s">
        <v>365</v>
      </c>
      <c r="D74" s="10">
        <v>0.40000000000000124</v>
      </c>
      <c r="E74" s="10" t="s">
        <v>223</v>
      </c>
      <c r="F74" s="6">
        <v>30.43</v>
      </c>
      <c r="G74" s="6">
        <f t="shared" si="6"/>
        <v>34.994500000000002</v>
      </c>
      <c r="H74" s="6">
        <f t="shared" si="7"/>
        <v>31.951499999999999</v>
      </c>
      <c r="I74" s="6">
        <f t="shared" si="8"/>
        <v>36.744224999999993</v>
      </c>
    </row>
    <row r="75" spans="1:9" x14ac:dyDescent="0.25">
      <c r="A75" s="9" t="s">
        <v>8</v>
      </c>
      <c r="B75" s="9" t="s">
        <v>227</v>
      </c>
      <c r="C75" s="5" t="s">
        <v>366</v>
      </c>
      <c r="D75" s="10">
        <v>0.79999999999999916</v>
      </c>
      <c r="E75" s="10" t="s">
        <v>223</v>
      </c>
      <c r="F75" s="6">
        <v>60.87</v>
      </c>
      <c r="G75" s="6">
        <f t="shared" si="6"/>
        <v>70.000500000000002</v>
      </c>
      <c r="H75" s="6">
        <f t="shared" si="7"/>
        <v>63.913499999999999</v>
      </c>
      <c r="I75" s="6">
        <f t="shared" si="8"/>
        <v>73.500524999999996</v>
      </c>
    </row>
    <row r="76" spans="1:9" x14ac:dyDescent="0.25">
      <c r="A76" s="9" t="s">
        <v>9</v>
      </c>
      <c r="B76" s="9" t="s">
        <v>227</v>
      </c>
      <c r="C76" s="5" t="s">
        <v>367</v>
      </c>
      <c r="D76" s="10">
        <v>1</v>
      </c>
      <c r="E76" s="10" t="s">
        <v>223</v>
      </c>
      <c r="F76" s="6">
        <v>68.7</v>
      </c>
      <c r="G76" s="6">
        <f t="shared" si="6"/>
        <v>79.004999999999995</v>
      </c>
      <c r="H76" s="6">
        <f t="shared" si="7"/>
        <v>72.135000000000005</v>
      </c>
      <c r="I76" s="6">
        <f t="shared" si="8"/>
        <v>82.955249999999992</v>
      </c>
    </row>
    <row r="77" spans="1:9" x14ac:dyDescent="0.25">
      <c r="A77" s="9" t="s">
        <v>2</v>
      </c>
      <c r="B77" s="9" t="s">
        <v>227</v>
      </c>
      <c r="C77" s="5" t="s">
        <v>368</v>
      </c>
      <c r="D77" s="10">
        <v>0.18</v>
      </c>
      <c r="E77" s="10" t="s">
        <v>223</v>
      </c>
      <c r="F77" s="6">
        <v>12.61</v>
      </c>
      <c r="G77" s="6">
        <f t="shared" si="6"/>
        <v>14.5015</v>
      </c>
      <c r="H77" s="6">
        <f t="shared" si="7"/>
        <v>13.240500000000001</v>
      </c>
      <c r="I77" s="6">
        <f t="shared" si="8"/>
        <v>15.226575</v>
      </c>
    </row>
    <row r="78" spans="1:9" x14ac:dyDescent="0.25">
      <c r="A78" s="9" t="s">
        <v>3</v>
      </c>
      <c r="B78" s="9" t="s">
        <v>227</v>
      </c>
      <c r="C78" s="5" t="s">
        <v>369</v>
      </c>
      <c r="D78" s="10">
        <v>0.18000000000000002</v>
      </c>
      <c r="E78" s="10" t="s">
        <v>223</v>
      </c>
      <c r="F78" s="6">
        <v>12.61</v>
      </c>
      <c r="G78" s="6">
        <f t="shared" si="6"/>
        <v>14.5015</v>
      </c>
      <c r="H78" s="6">
        <f t="shared" si="7"/>
        <v>13.240500000000001</v>
      </c>
      <c r="I78" s="6">
        <f t="shared" si="8"/>
        <v>15.226575</v>
      </c>
    </row>
    <row r="79" spans="1:9" x14ac:dyDescent="0.25">
      <c r="A79" s="9" t="s">
        <v>10</v>
      </c>
      <c r="B79" s="9" t="s">
        <v>227</v>
      </c>
      <c r="C79" s="5" t="s">
        <v>370</v>
      </c>
      <c r="D79" s="10">
        <v>0.15000000000000002</v>
      </c>
      <c r="E79" s="10" t="s">
        <v>223</v>
      </c>
      <c r="F79" s="6">
        <v>0</v>
      </c>
      <c r="G79" s="6">
        <f t="shared" si="6"/>
        <v>0</v>
      </c>
      <c r="H79" s="6">
        <f t="shared" si="7"/>
        <v>0</v>
      </c>
      <c r="I79" s="6">
        <f t="shared" si="8"/>
        <v>0</v>
      </c>
    </row>
    <row r="80" spans="1:9" x14ac:dyDescent="0.25">
      <c r="A80" s="9" t="s">
        <v>11</v>
      </c>
      <c r="B80" s="9" t="s">
        <v>227</v>
      </c>
      <c r="C80" s="5" t="s">
        <v>371</v>
      </c>
      <c r="D80" s="10">
        <v>0.14999999999999869</v>
      </c>
      <c r="E80" s="10" t="s">
        <v>223</v>
      </c>
      <c r="F80" s="6">
        <v>0</v>
      </c>
      <c r="G80" s="6">
        <f t="shared" si="6"/>
        <v>0</v>
      </c>
      <c r="H80" s="6">
        <f t="shared" si="7"/>
        <v>0</v>
      </c>
      <c r="I80" s="6">
        <f t="shared" si="8"/>
        <v>0</v>
      </c>
    </row>
    <row r="81" spans="1:9" x14ac:dyDescent="0.25">
      <c r="A81" s="9" t="s">
        <v>12</v>
      </c>
      <c r="B81" s="9" t="s">
        <v>227</v>
      </c>
      <c r="C81" s="5" t="s">
        <v>372</v>
      </c>
      <c r="D81" s="10">
        <v>0.19999999999999998</v>
      </c>
      <c r="E81" s="10" t="s">
        <v>223</v>
      </c>
      <c r="F81" s="6">
        <v>7.39</v>
      </c>
      <c r="G81" s="6">
        <f t="shared" si="6"/>
        <v>8.4984999999999999</v>
      </c>
      <c r="H81" s="6">
        <f t="shared" si="7"/>
        <v>7.7595000000000001</v>
      </c>
      <c r="I81" s="6">
        <f t="shared" si="8"/>
        <v>8.9234249999999999</v>
      </c>
    </row>
    <row r="82" spans="1:9" x14ac:dyDescent="0.25">
      <c r="A82" s="9" t="s">
        <v>13</v>
      </c>
      <c r="B82" s="9" t="s">
        <v>227</v>
      </c>
      <c r="C82" s="5" t="s">
        <v>373</v>
      </c>
      <c r="D82" s="10">
        <v>0.17999999999999983</v>
      </c>
      <c r="E82" s="10" t="s">
        <v>223</v>
      </c>
      <c r="F82" s="6">
        <v>11.3</v>
      </c>
      <c r="G82" s="6">
        <f t="shared" si="6"/>
        <v>12.995000000000001</v>
      </c>
      <c r="H82" s="6">
        <f t="shared" si="7"/>
        <v>11.865000000000002</v>
      </c>
      <c r="I82" s="6">
        <f t="shared" si="8"/>
        <v>13.644750000000002</v>
      </c>
    </row>
    <row r="83" spans="1:9" x14ac:dyDescent="0.25">
      <c r="A83" s="9" t="s">
        <v>14</v>
      </c>
      <c r="B83" s="9" t="s">
        <v>227</v>
      </c>
      <c r="C83" s="5" t="s">
        <v>374</v>
      </c>
      <c r="D83" s="10">
        <v>0.19999999999999923</v>
      </c>
      <c r="E83" s="10" t="s">
        <v>223</v>
      </c>
      <c r="F83" s="6">
        <v>12.608695652173914</v>
      </c>
      <c r="G83" s="6">
        <f t="shared" si="6"/>
        <v>14.5</v>
      </c>
      <c r="H83" s="6">
        <f t="shared" si="7"/>
        <v>13.239130434782611</v>
      </c>
      <c r="I83" s="6">
        <f t="shared" si="8"/>
        <v>15.225000000000001</v>
      </c>
    </row>
    <row r="84" spans="1:9" x14ac:dyDescent="0.25">
      <c r="A84" s="9" t="s">
        <v>165</v>
      </c>
      <c r="B84" s="9" t="s">
        <v>227</v>
      </c>
      <c r="C84" s="5" t="s">
        <v>375</v>
      </c>
      <c r="D84" s="10">
        <v>0.15</v>
      </c>
      <c r="E84" s="10" t="s">
        <v>223</v>
      </c>
      <c r="F84" s="6">
        <v>11.74</v>
      </c>
      <c r="G84" s="6">
        <f t="shared" si="6"/>
        <v>13.500999999999999</v>
      </c>
      <c r="H84" s="6">
        <f t="shared" si="7"/>
        <v>12.327</v>
      </c>
      <c r="I84" s="6">
        <f t="shared" si="8"/>
        <v>14.176049999999998</v>
      </c>
    </row>
    <row r="85" spans="1:9" x14ac:dyDescent="0.25">
      <c r="A85" s="9" t="s">
        <v>164</v>
      </c>
      <c r="B85" s="9" t="s">
        <v>227</v>
      </c>
      <c r="C85" s="5" t="s">
        <v>376</v>
      </c>
      <c r="D85" s="10">
        <v>0.15</v>
      </c>
      <c r="E85" s="10" t="s">
        <v>223</v>
      </c>
      <c r="F85" s="6">
        <v>11.74</v>
      </c>
      <c r="G85" s="6">
        <f t="shared" si="6"/>
        <v>13.500999999999999</v>
      </c>
      <c r="H85" s="6">
        <f t="shared" si="7"/>
        <v>12.327</v>
      </c>
      <c r="I85" s="6">
        <f t="shared" si="8"/>
        <v>14.176049999999998</v>
      </c>
    </row>
    <row r="86" spans="1:9" x14ac:dyDescent="0.25">
      <c r="A86" s="9" t="s">
        <v>163</v>
      </c>
      <c r="B86" s="9" t="s">
        <v>227</v>
      </c>
      <c r="C86" s="5" t="s">
        <v>377</v>
      </c>
      <c r="D86" s="10">
        <v>0.15</v>
      </c>
      <c r="E86" s="10" t="s">
        <v>223</v>
      </c>
      <c r="F86" s="6">
        <v>10.87</v>
      </c>
      <c r="G86" s="6">
        <f t="shared" si="6"/>
        <v>12.500499999999999</v>
      </c>
      <c r="H86" s="6">
        <f t="shared" si="7"/>
        <v>11.413499999999999</v>
      </c>
      <c r="I86" s="6">
        <f t="shared" si="8"/>
        <v>13.125524999999998</v>
      </c>
    </row>
    <row r="87" spans="1:9" x14ac:dyDescent="0.25">
      <c r="A87" s="9" t="s">
        <v>71</v>
      </c>
      <c r="B87" s="9" t="s">
        <v>227</v>
      </c>
      <c r="C87" s="5" t="s">
        <v>378</v>
      </c>
      <c r="D87" s="10">
        <v>0.22</v>
      </c>
      <c r="E87" s="10" t="s">
        <v>223</v>
      </c>
      <c r="F87" s="6"/>
      <c r="G87" s="6">
        <f t="shared" si="6"/>
        <v>0</v>
      </c>
      <c r="H87" s="6">
        <f t="shared" si="7"/>
        <v>0</v>
      </c>
      <c r="I87" s="6">
        <f t="shared" si="8"/>
        <v>0</v>
      </c>
    </row>
    <row r="88" spans="1:9" x14ac:dyDescent="0.25">
      <c r="A88" s="9" t="s">
        <v>72</v>
      </c>
      <c r="B88" s="9" t="s">
        <v>227</v>
      </c>
      <c r="C88" s="5" t="s">
        <v>379</v>
      </c>
      <c r="D88" s="10">
        <v>0.22</v>
      </c>
      <c r="E88" s="10" t="s">
        <v>223</v>
      </c>
      <c r="F88" s="6"/>
      <c r="G88" s="6">
        <f t="shared" si="6"/>
        <v>0</v>
      </c>
      <c r="H88" s="6">
        <f t="shared" si="7"/>
        <v>0</v>
      </c>
      <c r="I88" s="6">
        <f t="shared" si="8"/>
        <v>0</v>
      </c>
    </row>
    <row r="89" spans="1:9" x14ac:dyDescent="0.25">
      <c r="A89" s="9" t="s">
        <v>239</v>
      </c>
      <c r="B89" s="9" t="s">
        <v>227</v>
      </c>
      <c r="C89" s="11" t="s">
        <v>380</v>
      </c>
      <c r="D89" s="10">
        <v>0.125</v>
      </c>
      <c r="E89" s="10" t="s">
        <v>223</v>
      </c>
      <c r="F89" s="6">
        <v>13.04</v>
      </c>
      <c r="G89" s="6">
        <f t="shared" si="6"/>
        <v>14.995999999999999</v>
      </c>
      <c r="H89" s="6">
        <f t="shared" si="7"/>
        <v>13.692</v>
      </c>
      <c r="I89" s="6">
        <f t="shared" si="8"/>
        <v>15.745799999999999</v>
      </c>
    </row>
    <row r="90" spans="1:9" x14ac:dyDescent="0.25">
      <c r="A90" s="9" t="s">
        <v>238</v>
      </c>
      <c r="B90" s="9" t="s">
        <v>227</v>
      </c>
      <c r="C90" s="11" t="s">
        <v>381</v>
      </c>
      <c r="D90" s="10">
        <v>0.125</v>
      </c>
      <c r="E90" s="10" t="s">
        <v>223</v>
      </c>
      <c r="F90" s="6">
        <v>13.04</v>
      </c>
      <c r="G90" s="6">
        <f t="shared" si="6"/>
        <v>14.995999999999999</v>
      </c>
      <c r="H90" s="6">
        <f t="shared" si="7"/>
        <v>13.692</v>
      </c>
      <c r="I90" s="6">
        <f t="shared" si="8"/>
        <v>15.745799999999999</v>
      </c>
    </row>
    <row r="91" spans="1:9" x14ac:dyDescent="0.25">
      <c r="A91" s="9" t="s">
        <v>76</v>
      </c>
      <c r="B91" s="9" t="s">
        <v>227</v>
      </c>
      <c r="C91" s="5" t="s">
        <v>382</v>
      </c>
      <c r="D91" s="10">
        <v>0.2</v>
      </c>
      <c r="E91" s="10" t="s">
        <v>223</v>
      </c>
      <c r="F91" s="6">
        <v>13.04</v>
      </c>
      <c r="G91" s="6">
        <f t="shared" si="6"/>
        <v>14.995999999999999</v>
      </c>
      <c r="H91" s="6">
        <f t="shared" si="7"/>
        <v>13.692</v>
      </c>
      <c r="I91" s="6">
        <f t="shared" si="8"/>
        <v>15.745799999999999</v>
      </c>
    </row>
    <row r="92" spans="1:9" x14ac:dyDescent="0.25">
      <c r="A92" s="9" t="s">
        <v>152</v>
      </c>
      <c r="B92" s="9" t="s">
        <v>227</v>
      </c>
      <c r="C92" s="5" t="s">
        <v>383</v>
      </c>
      <c r="D92" s="12">
        <v>0.17</v>
      </c>
      <c r="E92" s="10" t="s">
        <v>223</v>
      </c>
      <c r="F92" s="6">
        <v>11.74</v>
      </c>
      <c r="G92" s="6">
        <f t="shared" si="6"/>
        <v>13.500999999999999</v>
      </c>
      <c r="H92" s="6">
        <f t="shared" si="7"/>
        <v>12.327</v>
      </c>
      <c r="I92" s="6">
        <f t="shared" si="8"/>
        <v>14.176049999999998</v>
      </c>
    </row>
    <row r="93" spans="1:9" x14ac:dyDescent="0.25">
      <c r="A93" s="9" t="s">
        <v>154</v>
      </c>
      <c r="B93" s="9" t="s">
        <v>227</v>
      </c>
      <c r="C93" s="5" t="s">
        <v>384</v>
      </c>
      <c r="D93" s="12">
        <v>0.17</v>
      </c>
      <c r="E93" s="10" t="s">
        <v>223</v>
      </c>
      <c r="F93" s="6">
        <v>11.74</v>
      </c>
      <c r="G93" s="6">
        <f t="shared" si="6"/>
        <v>13.500999999999999</v>
      </c>
      <c r="H93" s="6">
        <f t="shared" si="7"/>
        <v>12.327</v>
      </c>
      <c r="I93" s="6">
        <f t="shared" si="8"/>
        <v>14.176049999999998</v>
      </c>
    </row>
    <row r="94" spans="1:9" x14ac:dyDescent="0.25">
      <c r="A94" s="9" t="s">
        <v>153</v>
      </c>
      <c r="B94" s="9" t="s">
        <v>227</v>
      </c>
      <c r="C94" s="5" t="s">
        <v>385</v>
      </c>
      <c r="D94" s="12">
        <v>0.17</v>
      </c>
      <c r="E94" s="10" t="s">
        <v>223</v>
      </c>
      <c r="F94" s="6">
        <v>11.74</v>
      </c>
      <c r="G94" s="6">
        <f t="shared" si="6"/>
        <v>13.500999999999999</v>
      </c>
      <c r="H94" s="6">
        <f t="shared" si="7"/>
        <v>12.327</v>
      </c>
      <c r="I94" s="6">
        <f t="shared" si="8"/>
        <v>14.176049999999998</v>
      </c>
    </row>
    <row r="95" spans="1:9" x14ac:dyDescent="0.25">
      <c r="A95" s="9" t="s">
        <v>151</v>
      </c>
      <c r="B95" s="9" t="s">
        <v>227</v>
      </c>
      <c r="C95" s="5" t="s">
        <v>386</v>
      </c>
      <c r="D95" s="12">
        <v>0.17</v>
      </c>
      <c r="E95" s="10" t="s">
        <v>223</v>
      </c>
      <c r="F95" s="6">
        <v>11.74</v>
      </c>
      <c r="G95" s="6">
        <f t="shared" si="6"/>
        <v>13.500999999999999</v>
      </c>
      <c r="H95" s="6">
        <f t="shared" si="7"/>
        <v>12.327</v>
      </c>
      <c r="I95" s="6">
        <f t="shared" si="8"/>
        <v>14.176049999999998</v>
      </c>
    </row>
    <row r="96" spans="1:9" x14ac:dyDescent="0.25">
      <c r="A96" s="16"/>
      <c r="B96" s="16"/>
      <c r="C96" s="17"/>
      <c r="D96" s="20"/>
      <c r="E96" s="18"/>
      <c r="F96" s="19"/>
      <c r="G96" s="19"/>
      <c r="H96" s="19"/>
      <c r="I96" s="19"/>
    </row>
    <row r="97" spans="1:9" ht="69.75" customHeight="1" x14ac:dyDescent="0.25">
      <c r="A97" s="9"/>
      <c r="B97" s="9"/>
      <c r="C97" s="5"/>
      <c r="D97" s="12"/>
      <c r="E97" s="10"/>
      <c r="F97" s="6"/>
      <c r="G97" s="6"/>
      <c r="H97" s="6"/>
      <c r="I97" s="6"/>
    </row>
    <row r="98" spans="1:9" x14ac:dyDescent="0.25">
      <c r="A98" s="9" t="s">
        <v>15</v>
      </c>
      <c r="B98" s="9" t="s">
        <v>230</v>
      </c>
      <c r="C98" s="5" t="s">
        <v>387</v>
      </c>
      <c r="D98" s="10">
        <v>0.5</v>
      </c>
      <c r="E98" s="10" t="s">
        <v>223</v>
      </c>
      <c r="F98" s="6">
        <v>26.09</v>
      </c>
      <c r="G98" s="6">
        <f t="shared" ref="G98:G108" si="9">+F98*15%+F98</f>
        <v>30.003499999999999</v>
      </c>
      <c r="H98" s="6">
        <f t="shared" ref="H98:H108" si="10">F98*1.05</f>
        <v>27.394500000000001</v>
      </c>
      <c r="I98" s="6">
        <f t="shared" ref="I98:I108" si="11">H98*1.15</f>
        <v>31.503674999999998</v>
      </c>
    </row>
    <row r="99" spans="1:9" x14ac:dyDescent="0.25">
      <c r="A99" s="9" t="s">
        <v>16</v>
      </c>
      <c r="B99" s="9" t="s">
        <v>230</v>
      </c>
      <c r="C99" s="5" t="s">
        <v>388</v>
      </c>
      <c r="D99" s="10">
        <v>0.17</v>
      </c>
      <c r="E99" s="10" t="s">
        <v>223</v>
      </c>
      <c r="F99" s="6">
        <v>7.5</v>
      </c>
      <c r="G99" s="6">
        <f t="shared" si="9"/>
        <v>8.625</v>
      </c>
      <c r="H99" s="6">
        <f t="shared" si="10"/>
        <v>7.875</v>
      </c>
      <c r="I99" s="6">
        <f t="shared" si="11"/>
        <v>9.0562499999999986</v>
      </c>
    </row>
    <row r="100" spans="1:9" ht="16.5" customHeight="1" x14ac:dyDescent="0.25">
      <c r="A100" s="9" t="s">
        <v>17</v>
      </c>
      <c r="B100" s="9" t="s">
        <v>230</v>
      </c>
      <c r="C100" s="5" t="s">
        <v>389</v>
      </c>
      <c r="D100" s="10">
        <v>1.5</v>
      </c>
      <c r="E100" s="10" t="s">
        <v>223</v>
      </c>
      <c r="F100" s="6">
        <v>40.869999999999997</v>
      </c>
      <c r="G100" s="6">
        <f t="shared" si="9"/>
        <v>47.000499999999995</v>
      </c>
      <c r="H100" s="6">
        <f t="shared" si="10"/>
        <v>42.913499999999999</v>
      </c>
      <c r="I100" s="6">
        <f t="shared" si="11"/>
        <v>49.350524999999998</v>
      </c>
    </row>
    <row r="101" spans="1:9" x14ac:dyDescent="0.25">
      <c r="A101" s="9" t="s">
        <v>18</v>
      </c>
      <c r="B101" s="9" t="s">
        <v>230</v>
      </c>
      <c r="C101" s="5" t="s">
        <v>390</v>
      </c>
      <c r="D101" s="10">
        <v>0.14999999999999966</v>
      </c>
      <c r="E101" s="10" t="s">
        <v>223</v>
      </c>
      <c r="F101" s="6">
        <v>4.3478260869565224</v>
      </c>
      <c r="G101" s="6">
        <f t="shared" si="9"/>
        <v>5.0000000000000009</v>
      </c>
      <c r="H101" s="6">
        <f t="shared" si="10"/>
        <v>4.5652173913043486</v>
      </c>
      <c r="I101" s="6">
        <f t="shared" si="11"/>
        <v>5.25</v>
      </c>
    </row>
    <row r="102" spans="1:9" x14ac:dyDescent="0.25">
      <c r="A102" s="9" t="s">
        <v>19</v>
      </c>
      <c r="B102" s="9" t="s">
        <v>230</v>
      </c>
      <c r="C102" s="5" t="s">
        <v>391</v>
      </c>
      <c r="D102" s="10">
        <v>2</v>
      </c>
      <c r="E102" s="10" t="s">
        <v>223</v>
      </c>
      <c r="F102" s="6">
        <v>48.695652173913047</v>
      </c>
      <c r="G102" s="6">
        <f t="shared" si="9"/>
        <v>56</v>
      </c>
      <c r="H102" s="6">
        <f t="shared" si="10"/>
        <v>51.130434782608702</v>
      </c>
      <c r="I102" s="6">
        <f t="shared" si="11"/>
        <v>58.800000000000004</v>
      </c>
    </row>
    <row r="103" spans="1:9" x14ac:dyDescent="0.25">
      <c r="A103" s="9" t="s">
        <v>20</v>
      </c>
      <c r="B103" s="9" t="s">
        <v>230</v>
      </c>
      <c r="C103" s="5" t="s">
        <v>392</v>
      </c>
      <c r="D103" s="10">
        <v>0.45</v>
      </c>
      <c r="E103" s="10" t="s">
        <v>223</v>
      </c>
      <c r="F103" s="6">
        <v>13.48</v>
      </c>
      <c r="G103" s="6">
        <f t="shared" si="9"/>
        <v>15.502000000000001</v>
      </c>
      <c r="H103" s="6">
        <f t="shared" si="10"/>
        <v>14.154000000000002</v>
      </c>
      <c r="I103" s="6">
        <f t="shared" si="11"/>
        <v>16.277100000000001</v>
      </c>
    </row>
    <row r="104" spans="1:9" x14ac:dyDescent="0.25">
      <c r="A104" s="9" t="s">
        <v>21</v>
      </c>
      <c r="B104" s="9" t="s">
        <v>230</v>
      </c>
      <c r="C104" s="11" t="s">
        <v>393</v>
      </c>
      <c r="D104" s="10">
        <v>0.47000000000000003</v>
      </c>
      <c r="E104" s="10" t="s">
        <v>223</v>
      </c>
      <c r="F104" s="6">
        <v>14.78</v>
      </c>
      <c r="G104" s="6">
        <f t="shared" si="9"/>
        <v>16.997</v>
      </c>
      <c r="H104" s="6">
        <f t="shared" si="10"/>
        <v>15.519</v>
      </c>
      <c r="I104" s="6">
        <f t="shared" si="11"/>
        <v>17.84685</v>
      </c>
    </row>
    <row r="105" spans="1:9" x14ac:dyDescent="0.25">
      <c r="A105" s="9" t="s">
        <v>22</v>
      </c>
      <c r="B105" s="9" t="s">
        <v>230</v>
      </c>
      <c r="C105" s="13" t="s">
        <v>394</v>
      </c>
      <c r="D105" s="10">
        <v>0.04</v>
      </c>
      <c r="E105" s="10" t="s">
        <v>223</v>
      </c>
      <c r="F105" s="6">
        <v>2.1739130434782612</v>
      </c>
      <c r="G105" s="6">
        <f t="shared" si="9"/>
        <v>2.5000000000000004</v>
      </c>
      <c r="H105" s="6">
        <f t="shared" si="10"/>
        <v>2.2826086956521743</v>
      </c>
      <c r="I105" s="6">
        <f t="shared" si="11"/>
        <v>2.625</v>
      </c>
    </row>
    <row r="106" spans="1:9" x14ac:dyDescent="0.25">
      <c r="A106" s="9" t="s">
        <v>23</v>
      </c>
      <c r="B106" s="9" t="s">
        <v>230</v>
      </c>
      <c r="C106" s="11" t="s">
        <v>395</v>
      </c>
      <c r="D106" s="10">
        <v>0.05</v>
      </c>
      <c r="E106" s="10" t="s">
        <v>223</v>
      </c>
      <c r="F106" s="6">
        <v>2.1739130434782612</v>
      </c>
      <c r="G106" s="6">
        <f t="shared" si="9"/>
        <v>2.5000000000000004</v>
      </c>
      <c r="H106" s="6">
        <f t="shared" si="10"/>
        <v>2.2826086956521743</v>
      </c>
      <c r="I106" s="6">
        <f t="shared" si="11"/>
        <v>2.625</v>
      </c>
    </row>
    <row r="107" spans="1:9" x14ac:dyDescent="0.25">
      <c r="A107" s="9" t="s">
        <v>24</v>
      </c>
      <c r="B107" s="9" t="s">
        <v>230</v>
      </c>
      <c r="C107" s="5" t="s">
        <v>396</v>
      </c>
      <c r="D107" s="10">
        <v>0.17999999999999927</v>
      </c>
      <c r="E107" s="10" t="s">
        <v>223</v>
      </c>
      <c r="F107" s="6">
        <v>7.39</v>
      </c>
      <c r="G107" s="6">
        <f t="shared" si="9"/>
        <v>8.4984999999999999</v>
      </c>
      <c r="H107" s="6">
        <f t="shared" si="10"/>
        <v>7.7595000000000001</v>
      </c>
      <c r="I107" s="6">
        <f t="shared" si="11"/>
        <v>8.9234249999999999</v>
      </c>
    </row>
    <row r="108" spans="1:9" x14ac:dyDescent="0.25">
      <c r="A108" s="9" t="s">
        <v>25</v>
      </c>
      <c r="B108" s="9" t="s">
        <v>230</v>
      </c>
      <c r="C108" s="5" t="s">
        <v>397</v>
      </c>
      <c r="D108" s="10">
        <v>0.19999999999999971</v>
      </c>
      <c r="E108" s="10" t="s">
        <v>223</v>
      </c>
      <c r="F108" s="6">
        <v>6.96</v>
      </c>
      <c r="G108" s="6">
        <f t="shared" si="9"/>
        <v>8.0039999999999996</v>
      </c>
      <c r="H108" s="6">
        <f t="shared" si="10"/>
        <v>7.3079999999999998</v>
      </c>
      <c r="I108" s="6">
        <f t="shared" si="11"/>
        <v>8.4041999999999994</v>
      </c>
    </row>
    <row r="109" spans="1:9" x14ac:dyDescent="0.25">
      <c r="A109" s="16"/>
      <c r="B109" s="16"/>
      <c r="C109" s="17"/>
      <c r="D109" s="18"/>
      <c r="E109" s="18"/>
      <c r="F109" s="19"/>
      <c r="G109" s="19"/>
      <c r="H109" s="19"/>
      <c r="I109" s="19"/>
    </row>
    <row r="110" spans="1:9" ht="81" customHeight="1" x14ac:dyDescent="0.25">
      <c r="A110" s="9"/>
      <c r="B110" s="9"/>
      <c r="C110" s="5"/>
      <c r="D110" s="10"/>
      <c r="E110" s="10"/>
      <c r="F110" s="6"/>
      <c r="G110" s="6"/>
      <c r="H110" s="6"/>
      <c r="I110" s="6"/>
    </row>
    <row r="111" spans="1:9" x14ac:dyDescent="0.25">
      <c r="A111" s="9" t="s">
        <v>159</v>
      </c>
      <c r="B111" s="9" t="s">
        <v>229</v>
      </c>
      <c r="C111" s="5" t="s">
        <v>160</v>
      </c>
      <c r="D111" s="10">
        <v>0.08</v>
      </c>
      <c r="E111" s="10" t="s">
        <v>223</v>
      </c>
      <c r="F111" s="6">
        <v>6.0869565217391308</v>
      </c>
      <c r="G111" s="6">
        <f t="shared" ref="G111:G161" si="12">+F111*15%+F111</f>
        <v>7</v>
      </c>
      <c r="H111" s="6">
        <f t="shared" ref="H111" si="13">F111*1.05</f>
        <v>6.3913043478260878</v>
      </c>
      <c r="I111" s="6">
        <f t="shared" ref="I111:I161" si="14">H111*1.15</f>
        <v>7.3500000000000005</v>
      </c>
    </row>
    <row r="112" spans="1:9" x14ac:dyDescent="0.25">
      <c r="A112" s="9" t="s">
        <v>161</v>
      </c>
      <c r="B112" s="9" t="s">
        <v>229</v>
      </c>
      <c r="C112" s="5" t="s">
        <v>162</v>
      </c>
      <c r="D112" s="10">
        <v>0.08</v>
      </c>
      <c r="E112" s="10" t="s">
        <v>223</v>
      </c>
      <c r="F112" s="6">
        <v>6.0869565217391308</v>
      </c>
      <c r="G112" s="6">
        <f t="shared" si="12"/>
        <v>7</v>
      </c>
      <c r="H112" s="6">
        <v>6.3913043478260878</v>
      </c>
      <c r="I112" s="6">
        <f t="shared" si="14"/>
        <v>7.3500000000000005</v>
      </c>
    </row>
    <row r="113" spans="1:9" x14ac:dyDescent="0.25">
      <c r="A113" s="9" t="s">
        <v>34</v>
      </c>
      <c r="B113" s="9" t="s">
        <v>229</v>
      </c>
      <c r="C113" s="5" t="s">
        <v>432</v>
      </c>
      <c r="D113" s="10">
        <v>0.5</v>
      </c>
      <c r="E113" s="10" t="s">
        <v>223</v>
      </c>
      <c r="F113" s="6">
        <v>20</v>
      </c>
      <c r="G113" s="6">
        <f t="shared" si="12"/>
        <v>23</v>
      </c>
      <c r="H113" s="6">
        <v>20.543478260869566</v>
      </c>
      <c r="I113" s="6">
        <f t="shared" si="14"/>
        <v>23.625</v>
      </c>
    </row>
    <row r="114" spans="1:9" x14ac:dyDescent="0.25">
      <c r="A114" s="9" t="s">
        <v>37</v>
      </c>
      <c r="B114" s="9" t="s">
        <v>229</v>
      </c>
      <c r="C114" s="5" t="s">
        <v>38</v>
      </c>
      <c r="D114" s="10">
        <v>0.96</v>
      </c>
      <c r="E114" s="10" t="s">
        <v>223</v>
      </c>
      <c r="F114" s="6">
        <v>33.909999999999997</v>
      </c>
      <c r="G114" s="6">
        <f t="shared" si="12"/>
        <v>38.996499999999997</v>
      </c>
      <c r="H114" s="6">
        <v>34.695652173913047</v>
      </c>
      <c r="I114" s="6">
        <f t="shared" si="14"/>
        <v>39.9</v>
      </c>
    </row>
    <row r="115" spans="1:9" x14ac:dyDescent="0.25">
      <c r="A115" s="9" t="s">
        <v>40</v>
      </c>
      <c r="B115" s="9" t="s">
        <v>229</v>
      </c>
      <c r="C115" s="5" t="s">
        <v>39</v>
      </c>
      <c r="D115" s="10">
        <v>0.95999999999999897</v>
      </c>
      <c r="E115" s="10" t="s">
        <v>223</v>
      </c>
      <c r="F115" s="6">
        <v>33.909999999999997</v>
      </c>
      <c r="G115" s="6">
        <f t="shared" si="12"/>
        <v>38.996499999999997</v>
      </c>
      <c r="H115" s="6">
        <v>34.695652173913047</v>
      </c>
      <c r="I115" s="6">
        <f t="shared" si="14"/>
        <v>39.9</v>
      </c>
    </row>
    <row r="116" spans="1:9" x14ac:dyDescent="0.25">
      <c r="A116" s="9" t="s">
        <v>42</v>
      </c>
      <c r="B116" s="9" t="s">
        <v>229</v>
      </c>
      <c r="C116" s="5" t="s">
        <v>41</v>
      </c>
      <c r="D116" s="10">
        <v>0.96</v>
      </c>
      <c r="E116" s="10" t="s">
        <v>223</v>
      </c>
      <c r="F116" s="6">
        <v>33.909999999999997</v>
      </c>
      <c r="G116" s="6">
        <f t="shared" si="12"/>
        <v>38.996499999999997</v>
      </c>
      <c r="H116" s="6">
        <v>34.695652173913047</v>
      </c>
      <c r="I116" s="6">
        <f t="shared" si="14"/>
        <v>39.9</v>
      </c>
    </row>
    <row r="117" spans="1:9" x14ac:dyDescent="0.25">
      <c r="A117" s="9" t="s">
        <v>44</v>
      </c>
      <c r="B117" s="9" t="s">
        <v>229</v>
      </c>
      <c r="C117" s="5" t="s">
        <v>43</v>
      </c>
      <c r="D117" s="10">
        <v>0.96000000000000008</v>
      </c>
      <c r="E117" s="10" t="s">
        <v>223</v>
      </c>
      <c r="F117" s="6">
        <v>33.909999999999997</v>
      </c>
      <c r="G117" s="6">
        <f t="shared" si="12"/>
        <v>38.996499999999997</v>
      </c>
      <c r="H117" s="6">
        <v>34.695652173913047</v>
      </c>
      <c r="I117" s="6">
        <f t="shared" si="14"/>
        <v>39.9</v>
      </c>
    </row>
    <row r="118" spans="1:9" x14ac:dyDescent="0.25">
      <c r="A118" s="9" t="s">
        <v>46</v>
      </c>
      <c r="B118" s="9" t="s">
        <v>229</v>
      </c>
      <c r="C118" s="5" t="s">
        <v>45</v>
      </c>
      <c r="D118" s="10">
        <v>0.96000000000000008</v>
      </c>
      <c r="E118" s="10" t="s">
        <v>223</v>
      </c>
      <c r="F118" s="6">
        <v>33.909999999999997</v>
      </c>
      <c r="G118" s="6">
        <f t="shared" si="12"/>
        <v>38.996499999999997</v>
      </c>
      <c r="H118" s="6">
        <v>34.695652173913047</v>
      </c>
      <c r="I118" s="6">
        <f t="shared" si="14"/>
        <v>39.9</v>
      </c>
    </row>
    <row r="119" spans="1:9" x14ac:dyDescent="0.25">
      <c r="A119" s="9" t="s">
        <v>48</v>
      </c>
      <c r="B119" s="9" t="s">
        <v>229</v>
      </c>
      <c r="C119" s="5" t="s">
        <v>47</v>
      </c>
      <c r="D119" s="10">
        <v>0.95999999999999486</v>
      </c>
      <c r="E119" s="10" t="s">
        <v>223</v>
      </c>
      <c r="F119" s="6">
        <v>33.909999999999997</v>
      </c>
      <c r="G119" s="6">
        <f t="shared" si="12"/>
        <v>38.996499999999997</v>
      </c>
      <c r="H119" s="6">
        <v>34.695652173913047</v>
      </c>
      <c r="I119" s="6">
        <f t="shared" si="14"/>
        <v>39.9</v>
      </c>
    </row>
    <row r="120" spans="1:9" x14ac:dyDescent="0.25">
      <c r="A120" s="9" t="s">
        <v>29</v>
      </c>
      <c r="B120" s="9" t="s">
        <v>229</v>
      </c>
      <c r="C120" s="5" t="s">
        <v>398</v>
      </c>
      <c r="D120" s="10">
        <v>0.18</v>
      </c>
      <c r="E120" s="10" t="s">
        <v>223</v>
      </c>
      <c r="F120" s="6">
        <v>10.434782608695652</v>
      </c>
      <c r="G120" s="6">
        <f t="shared" si="12"/>
        <v>12</v>
      </c>
      <c r="H120" s="6">
        <v>10.956521739130435</v>
      </c>
      <c r="I120" s="6">
        <f t="shared" si="14"/>
        <v>12.6</v>
      </c>
    </row>
    <row r="121" spans="1:9" x14ac:dyDescent="0.25">
      <c r="A121" s="9" t="s">
        <v>49</v>
      </c>
      <c r="B121" s="9" t="s">
        <v>229</v>
      </c>
      <c r="C121" s="5" t="s">
        <v>399</v>
      </c>
      <c r="D121" s="10">
        <v>0.14999999999999966</v>
      </c>
      <c r="E121" s="10" t="s">
        <v>223</v>
      </c>
      <c r="F121" s="6">
        <v>10.43</v>
      </c>
      <c r="G121" s="6">
        <f t="shared" si="12"/>
        <v>11.9945</v>
      </c>
      <c r="H121" s="6">
        <v>10.5</v>
      </c>
      <c r="I121" s="6">
        <f t="shared" si="14"/>
        <v>12.074999999999999</v>
      </c>
    </row>
    <row r="122" spans="1:9" x14ac:dyDescent="0.25">
      <c r="A122" s="9" t="s">
        <v>50</v>
      </c>
      <c r="B122" s="9" t="s">
        <v>229</v>
      </c>
      <c r="C122" s="5" t="s">
        <v>400</v>
      </c>
      <c r="D122" s="10">
        <v>0.14999999999999963</v>
      </c>
      <c r="E122" s="10" t="s">
        <v>223</v>
      </c>
      <c r="F122" s="6">
        <v>10.43</v>
      </c>
      <c r="G122" s="6">
        <f t="shared" si="12"/>
        <v>11.9945</v>
      </c>
      <c r="H122" s="6">
        <v>10.5</v>
      </c>
      <c r="I122" s="6">
        <f t="shared" si="14"/>
        <v>12.074999999999999</v>
      </c>
    </row>
    <row r="123" spans="1:9" x14ac:dyDescent="0.25">
      <c r="A123" s="9" t="s">
        <v>26</v>
      </c>
      <c r="B123" s="9" t="s">
        <v>229</v>
      </c>
      <c r="C123" s="5" t="s">
        <v>401</v>
      </c>
      <c r="D123" s="10">
        <v>2.9999999999999916E-2</v>
      </c>
      <c r="E123" s="10" t="s">
        <v>223</v>
      </c>
      <c r="F123" s="6">
        <v>2.1739130434782612</v>
      </c>
      <c r="G123" s="6">
        <f t="shared" si="12"/>
        <v>2.5000000000000004</v>
      </c>
      <c r="H123" s="6">
        <v>2.2826086956521743</v>
      </c>
      <c r="I123" s="6">
        <f t="shared" si="14"/>
        <v>2.625</v>
      </c>
    </row>
    <row r="124" spans="1:9" x14ac:dyDescent="0.25">
      <c r="A124" s="9" t="s">
        <v>27</v>
      </c>
      <c r="B124" s="9" t="s">
        <v>229</v>
      </c>
      <c r="C124" s="5" t="s">
        <v>402</v>
      </c>
      <c r="D124" s="10">
        <v>3.0000000000000002E-2</v>
      </c>
      <c r="E124" s="10" t="s">
        <v>223</v>
      </c>
      <c r="F124" s="6">
        <v>2.1739130434782612</v>
      </c>
      <c r="G124" s="6">
        <f t="shared" si="12"/>
        <v>2.5000000000000004</v>
      </c>
      <c r="H124" s="6">
        <v>2.2826086956521743</v>
      </c>
      <c r="I124" s="6">
        <f t="shared" si="14"/>
        <v>2.625</v>
      </c>
    </row>
    <row r="125" spans="1:9" x14ac:dyDescent="0.25">
      <c r="A125" s="9" t="s">
        <v>28</v>
      </c>
      <c r="B125" s="9" t="s">
        <v>229</v>
      </c>
      <c r="C125" s="5" t="s">
        <v>403</v>
      </c>
      <c r="D125" s="10">
        <v>2.9999999999999884E-2</v>
      </c>
      <c r="E125" s="10" t="s">
        <v>223</v>
      </c>
      <c r="F125" s="6">
        <v>2.1739130434782599</v>
      </c>
      <c r="G125" s="6">
        <f t="shared" si="12"/>
        <v>2.4999999999999987</v>
      </c>
      <c r="H125" s="6">
        <v>2.2826086956521743</v>
      </c>
      <c r="I125" s="6">
        <f t="shared" si="14"/>
        <v>2.625</v>
      </c>
    </row>
    <row r="126" spans="1:9" x14ac:dyDescent="0.25">
      <c r="A126" s="9" t="s">
        <v>30</v>
      </c>
      <c r="B126" s="9" t="s">
        <v>229</v>
      </c>
      <c r="C126" s="5" t="s">
        <v>404</v>
      </c>
      <c r="D126" s="10">
        <v>0.17999999999999972</v>
      </c>
      <c r="E126" s="10" t="s">
        <v>223</v>
      </c>
      <c r="F126" s="6">
        <v>10.434782608695652</v>
      </c>
      <c r="G126" s="6">
        <f t="shared" si="12"/>
        <v>12</v>
      </c>
      <c r="H126" s="6">
        <v>10.956521739130435</v>
      </c>
      <c r="I126" s="6">
        <f t="shared" si="14"/>
        <v>12.6</v>
      </c>
    </row>
    <row r="127" spans="1:9" x14ac:dyDescent="0.25">
      <c r="A127" s="9" t="s">
        <v>31</v>
      </c>
      <c r="B127" s="9" t="s">
        <v>229</v>
      </c>
      <c r="C127" s="5" t="s">
        <v>405</v>
      </c>
      <c r="D127" s="10">
        <v>0.18</v>
      </c>
      <c r="E127" s="10" t="s">
        <v>223</v>
      </c>
      <c r="F127" s="6">
        <v>10.434782608695652</v>
      </c>
      <c r="G127" s="6">
        <f t="shared" si="12"/>
        <v>12</v>
      </c>
      <c r="H127" s="6">
        <v>10.956521739130435</v>
      </c>
      <c r="I127" s="6">
        <f t="shared" si="14"/>
        <v>12.6</v>
      </c>
    </row>
    <row r="128" spans="1:9" x14ac:dyDescent="0.25">
      <c r="A128" s="9" t="s">
        <v>53</v>
      </c>
      <c r="B128" s="9" t="s">
        <v>229</v>
      </c>
      <c r="C128" s="5" t="s">
        <v>406</v>
      </c>
      <c r="D128" s="10">
        <v>0.2</v>
      </c>
      <c r="E128" s="10" t="s">
        <v>223</v>
      </c>
      <c r="F128" s="6">
        <v>12.71</v>
      </c>
      <c r="G128" s="6">
        <f t="shared" si="12"/>
        <v>14.6165</v>
      </c>
      <c r="H128" s="6">
        <v>12.32608695652174</v>
      </c>
      <c r="I128" s="6">
        <f t="shared" si="14"/>
        <v>14.175000000000001</v>
      </c>
    </row>
    <row r="129" spans="1:9" x14ac:dyDescent="0.25">
      <c r="A129" s="9" t="s">
        <v>54</v>
      </c>
      <c r="B129" s="9" t="s">
        <v>229</v>
      </c>
      <c r="C129" s="5" t="s">
        <v>407</v>
      </c>
      <c r="D129" s="10">
        <v>0.4</v>
      </c>
      <c r="E129" s="10" t="s">
        <v>223</v>
      </c>
      <c r="F129" s="6">
        <v>24.35</v>
      </c>
      <c r="G129" s="6">
        <f t="shared" si="12"/>
        <v>28.002500000000001</v>
      </c>
      <c r="H129" s="6">
        <v>24.65217391304348</v>
      </c>
      <c r="I129" s="6">
        <f t="shared" si="14"/>
        <v>28.35</v>
      </c>
    </row>
    <row r="130" spans="1:9" x14ac:dyDescent="0.25">
      <c r="A130" s="9" t="s">
        <v>32</v>
      </c>
      <c r="B130" s="9" t="s">
        <v>229</v>
      </c>
      <c r="C130" s="5" t="s">
        <v>408</v>
      </c>
      <c r="D130" s="10">
        <v>0.18</v>
      </c>
      <c r="E130" s="10" t="s">
        <v>223</v>
      </c>
      <c r="F130" s="6">
        <v>10.434782608695652</v>
      </c>
      <c r="G130" s="6">
        <f t="shared" si="12"/>
        <v>12</v>
      </c>
      <c r="H130" s="6">
        <v>10.956521739130435</v>
      </c>
      <c r="I130" s="6">
        <f t="shared" si="14"/>
        <v>12.6</v>
      </c>
    </row>
    <row r="131" spans="1:9" x14ac:dyDescent="0.25">
      <c r="A131" s="9" t="s">
        <v>33</v>
      </c>
      <c r="B131" s="9" t="s">
        <v>229</v>
      </c>
      <c r="C131" s="5" t="s">
        <v>409</v>
      </c>
      <c r="D131" s="10">
        <v>0.18</v>
      </c>
      <c r="E131" s="10" t="s">
        <v>223</v>
      </c>
      <c r="F131" s="6">
        <v>10.434782608695652</v>
      </c>
      <c r="G131" s="6">
        <f t="shared" si="12"/>
        <v>12</v>
      </c>
      <c r="H131" s="6">
        <v>10.956521739130435</v>
      </c>
      <c r="I131" s="6">
        <f t="shared" si="14"/>
        <v>12.6</v>
      </c>
    </row>
    <row r="132" spans="1:9" x14ac:dyDescent="0.25">
      <c r="A132" s="9" t="s">
        <v>51</v>
      </c>
      <c r="B132" s="9" t="s">
        <v>229</v>
      </c>
      <c r="C132" s="5" t="s">
        <v>410</v>
      </c>
      <c r="D132" s="10">
        <v>0.15</v>
      </c>
      <c r="E132" s="10" t="s">
        <v>223</v>
      </c>
      <c r="F132" s="6">
        <v>10.434782608695652</v>
      </c>
      <c r="G132" s="6">
        <f t="shared" si="12"/>
        <v>12</v>
      </c>
      <c r="H132" s="6">
        <v>10.5</v>
      </c>
      <c r="I132" s="6">
        <f t="shared" si="14"/>
        <v>12.074999999999999</v>
      </c>
    </row>
    <row r="133" spans="1:9" x14ac:dyDescent="0.25">
      <c r="A133" s="9" t="s">
        <v>52</v>
      </c>
      <c r="B133" s="9" t="s">
        <v>229</v>
      </c>
      <c r="C133" s="5" t="s">
        <v>411</v>
      </c>
      <c r="D133" s="10">
        <v>0.14999999999999972</v>
      </c>
      <c r="E133" s="10" t="s">
        <v>223</v>
      </c>
      <c r="F133" s="6">
        <v>10.434782608695652</v>
      </c>
      <c r="G133" s="6">
        <f t="shared" si="12"/>
        <v>12</v>
      </c>
      <c r="H133" s="6">
        <v>10.5</v>
      </c>
      <c r="I133" s="6">
        <f t="shared" si="14"/>
        <v>12.074999999999999</v>
      </c>
    </row>
    <row r="134" spans="1:9" x14ac:dyDescent="0.25">
      <c r="A134" s="9" t="s">
        <v>237</v>
      </c>
      <c r="B134" s="9" t="s">
        <v>229</v>
      </c>
      <c r="C134" s="5" t="s">
        <v>412</v>
      </c>
      <c r="D134" s="10">
        <v>0.2</v>
      </c>
      <c r="E134" s="10" t="s">
        <v>223</v>
      </c>
      <c r="F134" s="6">
        <v>12.608695652173914</v>
      </c>
      <c r="G134" s="6">
        <f t="shared" si="12"/>
        <v>14.5</v>
      </c>
      <c r="H134" s="6">
        <v>13.239130434782611</v>
      </c>
      <c r="I134" s="6">
        <f t="shared" si="14"/>
        <v>15.225000000000001</v>
      </c>
    </row>
    <row r="135" spans="1:9" x14ac:dyDescent="0.25">
      <c r="A135" s="9" t="s">
        <v>236</v>
      </c>
      <c r="B135" s="9" t="s">
        <v>229</v>
      </c>
      <c r="C135" s="5" t="s">
        <v>413</v>
      </c>
      <c r="D135" s="10">
        <v>0.2</v>
      </c>
      <c r="E135" s="10" t="s">
        <v>223</v>
      </c>
      <c r="F135" s="6">
        <v>12.608695652173914</v>
      </c>
      <c r="G135" s="6">
        <f t="shared" si="12"/>
        <v>14.5</v>
      </c>
      <c r="H135" s="6">
        <v>13.239130434782611</v>
      </c>
      <c r="I135" s="6">
        <f t="shared" si="14"/>
        <v>15.225000000000001</v>
      </c>
    </row>
    <row r="136" spans="1:9" x14ac:dyDescent="0.25">
      <c r="A136" s="9" t="s">
        <v>156</v>
      </c>
      <c r="B136" s="9" t="s">
        <v>229</v>
      </c>
      <c r="C136" s="5" t="s">
        <v>414</v>
      </c>
      <c r="D136" s="10">
        <v>0.08</v>
      </c>
      <c r="E136" s="10" t="s">
        <v>223</v>
      </c>
      <c r="F136" s="6">
        <v>3.91</v>
      </c>
      <c r="G136" s="6">
        <f t="shared" si="12"/>
        <v>4.4965000000000002</v>
      </c>
      <c r="H136" s="6">
        <v>3.6521739130434789</v>
      </c>
      <c r="I136" s="6">
        <f t="shared" si="14"/>
        <v>4.2</v>
      </c>
    </row>
    <row r="137" spans="1:9" x14ac:dyDescent="0.25">
      <c r="A137" s="9" t="s">
        <v>155</v>
      </c>
      <c r="B137" s="9" t="s">
        <v>229</v>
      </c>
      <c r="C137" s="5" t="s">
        <v>415</v>
      </c>
      <c r="D137" s="10">
        <v>0.08</v>
      </c>
      <c r="E137" s="10" t="s">
        <v>223</v>
      </c>
      <c r="F137" s="6">
        <v>3.91</v>
      </c>
      <c r="G137" s="6">
        <f t="shared" si="12"/>
        <v>4.4965000000000002</v>
      </c>
      <c r="H137" s="6">
        <v>3.6521739130434789</v>
      </c>
      <c r="I137" s="6">
        <f t="shared" si="14"/>
        <v>4.2</v>
      </c>
    </row>
    <row r="138" spans="1:9" x14ac:dyDescent="0.25">
      <c r="A138" s="9" t="s">
        <v>56</v>
      </c>
      <c r="B138" s="9" t="s">
        <v>229</v>
      </c>
      <c r="C138" s="5" t="s">
        <v>416</v>
      </c>
      <c r="D138" s="10">
        <v>0.19999999999999998</v>
      </c>
      <c r="E138" s="10" t="s">
        <v>223</v>
      </c>
      <c r="F138" s="6">
        <v>9.1300000000000008</v>
      </c>
      <c r="G138" s="6">
        <f t="shared" si="12"/>
        <v>10.499500000000001</v>
      </c>
      <c r="H138" s="6">
        <v>9.1304347826086971</v>
      </c>
      <c r="I138" s="6">
        <f t="shared" si="14"/>
        <v>10.5</v>
      </c>
    </row>
    <row r="139" spans="1:9" x14ac:dyDescent="0.25">
      <c r="A139" s="9" t="s">
        <v>55</v>
      </c>
      <c r="B139" s="9" t="s">
        <v>229</v>
      </c>
      <c r="C139" s="5" t="s">
        <v>417</v>
      </c>
      <c r="D139" s="10">
        <v>0.19999999999999998</v>
      </c>
      <c r="E139" s="10" t="s">
        <v>223</v>
      </c>
      <c r="F139" s="6">
        <v>9.1300000000000008</v>
      </c>
      <c r="G139" s="6">
        <f t="shared" si="12"/>
        <v>10.499500000000001</v>
      </c>
      <c r="H139" s="6">
        <v>9.1304347826086971</v>
      </c>
      <c r="I139" s="6">
        <f t="shared" si="14"/>
        <v>10.5</v>
      </c>
    </row>
    <row r="140" spans="1:9" x14ac:dyDescent="0.25">
      <c r="A140" s="9" t="s">
        <v>57</v>
      </c>
      <c r="B140" s="9" t="s">
        <v>229</v>
      </c>
      <c r="C140" s="5" t="s">
        <v>418</v>
      </c>
      <c r="D140" s="10">
        <v>9.9999999999999992E-2</v>
      </c>
      <c r="E140" s="10" t="s">
        <v>223</v>
      </c>
      <c r="F140" s="6">
        <v>5.22</v>
      </c>
      <c r="G140" s="6">
        <f t="shared" si="12"/>
        <v>6.0030000000000001</v>
      </c>
      <c r="H140" s="6">
        <v>5.021739130434784</v>
      </c>
      <c r="I140" s="6">
        <f t="shared" si="14"/>
        <v>5.7750000000000012</v>
      </c>
    </row>
    <row r="141" spans="1:9" x14ac:dyDescent="0.25">
      <c r="A141" s="9" t="s">
        <v>58</v>
      </c>
      <c r="B141" s="9" t="s">
        <v>229</v>
      </c>
      <c r="C141" s="5" t="s">
        <v>419</v>
      </c>
      <c r="D141" s="10">
        <v>0.1</v>
      </c>
      <c r="E141" s="10" t="s">
        <v>223</v>
      </c>
      <c r="F141" s="6">
        <v>5.22</v>
      </c>
      <c r="G141" s="6">
        <f t="shared" si="12"/>
        <v>6.0030000000000001</v>
      </c>
      <c r="H141" s="6">
        <v>5.021739130434784</v>
      </c>
      <c r="I141" s="6">
        <f t="shared" si="14"/>
        <v>5.7750000000000012</v>
      </c>
    </row>
    <row r="142" spans="1:9" x14ac:dyDescent="0.25">
      <c r="A142" s="9" t="s">
        <v>59</v>
      </c>
      <c r="B142" s="9" t="s">
        <v>229</v>
      </c>
      <c r="C142" s="5" t="s">
        <v>420</v>
      </c>
      <c r="D142" s="10">
        <v>9.9999999999999992E-2</v>
      </c>
      <c r="E142" s="10" t="s">
        <v>223</v>
      </c>
      <c r="F142" s="6">
        <v>5.22</v>
      </c>
      <c r="G142" s="6">
        <f t="shared" si="12"/>
        <v>6.0030000000000001</v>
      </c>
      <c r="H142" s="6">
        <v>5.021739130434784</v>
      </c>
      <c r="I142" s="6">
        <f t="shared" si="14"/>
        <v>5.7750000000000012</v>
      </c>
    </row>
    <row r="143" spans="1:9" x14ac:dyDescent="0.25">
      <c r="A143" s="9" t="s">
        <v>35</v>
      </c>
      <c r="B143" s="9" t="s">
        <v>229</v>
      </c>
      <c r="C143" s="5" t="s">
        <v>421</v>
      </c>
      <c r="D143" s="10">
        <v>0.5</v>
      </c>
      <c r="E143" s="10" t="s">
        <v>223</v>
      </c>
      <c r="F143" s="6">
        <v>19.565217391304348</v>
      </c>
      <c r="G143" s="6">
        <f t="shared" si="12"/>
        <v>22.5</v>
      </c>
      <c r="H143" s="6">
        <v>20.543478260869566</v>
      </c>
      <c r="I143" s="6">
        <f t="shared" si="14"/>
        <v>23.625</v>
      </c>
    </row>
    <row r="144" spans="1:9" x14ac:dyDescent="0.25">
      <c r="A144" s="9" t="s">
        <v>60</v>
      </c>
      <c r="B144" s="9" t="s">
        <v>229</v>
      </c>
      <c r="C144" s="5" t="s">
        <v>422</v>
      </c>
      <c r="D144" s="10">
        <v>0.08</v>
      </c>
      <c r="E144" s="10" t="s">
        <v>223</v>
      </c>
      <c r="F144" s="6">
        <v>3.0434782608695654</v>
      </c>
      <c r="G144" s="6">
        <f t="shared" si="12"/>
        <v>3.5</v>
      </c>
      <c r="H144" s="6">
        <v>3.1956521739130439</v>
      </c>
      <c r="I144" s="6">
        <f t="shared" si="14"/>
        <v>3.6750000000000003</v>
      </c>
    </row>
    <row r="145" spans="1:9" x14ac:dyDescent="0.25">
      <c r="A145" s="9" t="s">
        <v>61</v>
      </c>
      <c r="B145" s="9" t="s">
        <v>229</v>
      </c>
      <c r="C145" s="5" t="s">
        <v>321</v>
      </c>
      <c r="D145" s="10">
        <v>7.9999999999999835E-2</v>
      </c>
      <c r="E145" s="10" t="s">
        <v>223</v>
      </c>
      <c r="F145" s="6">
        <v>3.0434782608695654</v>
      </c>
      <c r="G145" s="6">
        <f t="shared" si="12"/>
        <v>3.5</v>
      </c>
      <c r="H145" s="6">
        <v>3.1956521739130439</v>
      </c>
      <c r="I145" s="6">
        <f t="shared" si="14"/>
        <v>3.6750000000000003</v>
      </c>
    </row>
    <row r="146" spans="1:9" x14ac:dyDescent="0.25">
      <c r="A146" s="9" t="s">
        <v>62</v>
      </c>
      <c r="B146" s="9" t="s">
        <v>229</v>
      </c>
      <c r="C146" s="5" t="s">
        <v>322</v>
      </c>
      <c r="D146" s="10">
        <v>7.9999999999999835E-2</v>
      </c>
      <c r="E146" s="10" t="s">
        <v>223</v>
      </c>
      <c r="F146" s="6">
        <v>3.0434782608695654</v>
      </c>
      <c r="G146" s="6">
        <f t="shared" si="12"/>
        <v>3.5</v>
      </c>
      <c r="H146" s="6">
        <v>3.1956521739130439</v>
      </c>
      <c r="I146" s="6">
        <f t="shared" si="14"/>
        <v>3.6750000000000003</v>
      </c>
    </row>
    <row r="147" spans="1:9" x14ac:dyDescent="0.25">
      <c r="A147" s="9" t="s">
        <v>63</v>
      </c>
      <c r="B147" s="9" t="s">
        <v>229</v>
      </c>
      <c r="C147" s="5" t="s">
        <v>323</v>
      </c>
      <c r="D147" s="10">
        <v>7.9999999999999877E-2</v>
      </c>
      <c r="E147" s="10" t="s">
        <v>223</v>
      </c>
      <c r="F147" s="6">
        <v>3.0434782608695654</v>
      </c>
      <c r="G147" s="6">
        <f t="shared" si="12"/>
        <v>3.5</v>
      </c>
      <c r="H147" s="6">
        <v>3.1956521739130439</v>
      </c>
      <c r="I147" s="6">
        <f t="shared" si="14"/>
        <v>3.6750000000000003</v>
      </c>
    </row>
    <row r="148" spans="1:9" x14ac:dyDescent="0.25">
      <c r="A148" s="9" t="s">
        <v>64</v>
      </c>
      <c r="B148" s="9" t="s">
        <v>229</v>
      </c>
      <c r="C148" s="5" t="s">
        <v>324</v>
      </c>
      <c r="D148" s="10">
        <v>7.9999999999999766E-2</v>
      </c>
      <c r="E148" s="10" t="s">
        <v>223</v>
      </c>
      <c r="F148" s="6">
        <v>3.0434782608695654</v>
      </c>
      <c r="G148" s="6">
        <f t="shared" si="12"/>
        <v>3.5</v>
      </c>
      <c r="H148" s="6">
        <v>3.1956521739130439</v>
      </c>
      <c r="I148" s="6">
        <f t="shared" si="14"/>
        <v>3.6750000000000003</v>
      </c>
    </row>
    <row r="149" spans="1:9" x14ac:dyDescent="0.25">
      <c r="A149" s="9" t="s">
        <v>65</v>
      </c>
      <c r="B149" s="9" t="s">
        <v>229</v>
      </c>
      <c r="C149" s="5" t="s">
        <v>325</v>
      </c>
      <c r="D149" s="10">
        <v>7.9999999999999835E-2</v>
      </c>
      <c r="E149" s="10" t="s">
        <v>223</v>
      </c>
      <c r="F149" s="6">
        <v>3.0434782608695654</v>
      </c>
      <c r="G149" s="6">
        <f t="shared" si="12"/>
        <v>3.5</v>
      </c>
      <c r="H149" s="6">
        <v>3.1956521739130439</v>
      </c>
      <c r="I149" s="6">
        <f t="shared" si="14"/>
        <v>3.6750000000000003</v>
      </c>
    </row>
    <row r="150" spans="1:9" x14ac:dyDescent="0.25">
      <c r="A150" s="9" t="s">
        <v>74</v>
      </c>
      <c r="B150" s="9" t="s">
        <v>229</v>
      </c>
      <c r="C150" s="5" t="s">
        <v>326</v>
      </c>
      <c r="D150" s="10">
        <v>0.1</v>
      </c>
      <c r="E150" s="10" t="s">
        <v>223</v>
      </c>
      <c r="F150" s="6">
        <v>9.1304347826086971</v>
      </c>
      <c r="G150" s="6">
        <f t="shared" si="12"/>
        <v>10.500000000000002</v>
      </c>
      <c r="H150" s="6">
        <v>9.5869565217391326</v>
      </c>
      <c r="I150" s="6">
        <f t="shared" si="14"/>
        <v>11.025000000000002</v>
      </c>
    </row>
    <row r="151" spans="1:9" x14ac:dyDescent="0.25">
      <c r="A151" s="9" t="s">
        <v>73</v>
      </c>
      <c r="B151" s="9" t="s">
        <v>229</v>
      </c>
      <c r="C151" s="5" t="s">
        <v>327</v>
      </c>
      <c r="D151" s="10">
        <v>0.1</v>
      </c>
      <c r="E151" s="10" t="s">
        <v>223</v>
      </c>
      <c r="F151" s="6">
        <v>9.1304347826086971</v>
      </c>
      <c r="G151" s="6">
        <f t="shared" si="12"/>
        <v>10.500000000000002</v>
      </c>
      <c r="H151" s="6">
        <v>9.5869565217391326</v>
      </c>
      <c r="I151" s="6">
        <f t="shared" si="14"/>
        <v>11.025000000000002</v>
      </c>
    </row>
    <row r="152" spans="1:9" x14ac:dyDescent="0.25">
      <c r="A152" s="9" t="s">
        <v>75</v>
      </c>
      <c r="B152" s="9" t="s">
        <v>229</v>
      </c>
      <c r="C152" s="5" t="s">
        <v>328</v>
      </c>
      <c r="D152" s="10">
        <v>0.1</v>
      </c>
      <c r="E152" s="10" t="s">
        <v>223</v>
      </c>
      <c r="F152" s="6">
        <v>9.1304347826086971</v>
      </c>
      <c r="G152" s="6">
        <f t="shared" si="12"/>
        <v>10.500000000000002</v>
      </c>
      <c r="H152" s="6">
        <v>9.5869565217391326</v>
      </c>
      <c r="I152" s="6">
        <f t="shared" si="14"/>
        <v>11.025000000000002</v>
      </c>
    </row>
    <row r="153" spans="1:9" x14ac:dyDescent="0.25">
      <c r="A153" s="9" t="s">
        <v>66</v>
      </c>
      <c r="B153" s="9" t="s">
        <v>229</v>
      </c>
      <c r="C153" s="5" t="s">
        <v>423</v>
      </c>
      <c r="D153" s="10">
        <v>9.9999999999999992E-2</v>
      </c>
      <c r="E153" s="10" t="s">
        <v>223</v>
      </c>
      <c r="F153" s="6">
        <v>5.22</v>
      </c>
      <c r="G153" s="6">
        <f t="shared" si="12"/>
        <v>6.0030000000000001</v>
      </c>
      <c r="H153" s="6">
        <v>5.021739130434784</v>
      </c>
      <c r="I153" s="6">
        <f t="shared" si="14"/>
        <v>5.7750000000000012</v>
      </c>
    </row>
    <row r="154" spans="1:9" x14ac:dyDescent="0.25">
      <c r="A154" s="9" t="s">
        <v>67</v>
      </c>
      <c r="B154" s="9" t="s">
        <v>229</v>
      </c>
      <c r="C154" s="5" t="s">
        <v>424</v>
      </c>
      <c r="D154" s="10">
        <v>0.1</v>
      </c>
      <c r="E154" s="10" t="s">
        <v>223</v>
      </c>
      <c r="F154" s="6">
        <v>5.22</v>
      </c>
      <c r="G154" s="6">
        <f t="shared" si="12"/>
        <v>6.0030000000000001</v>
      </c>
      <c r="H154" s="6">
        <v>5.021739130434784</v>
      </c>
      <c r="I154" s="6">
        <f t="shared" si="14"/>
        <v>5.7750000000000012</v>
      </c>
    </row>
    <row r="155" spans="1:9" x14ac:dyDescent="0.25">
      <c r="A155" s="9" t="s">
        <v>68</v>
      </c>
      <c r="B155" s="9" t="s">
        <v>229</v>
      </c>
      <c r="C155" s="5" t="s">
        <v>425</v>
      </c>
      <c r="D155" s="10">
        <v>9.9999999999999506E-2</v>
      </c>
      <c r="E155" s="10" t="s">
        <v>223</v>
      </c>
      <c r="F155" s="6">
        <v>5.22</v>
      </c>
      <c r="G155" s="6">
        <f t="shared" si="12"/>
        <v>6.0030000000000001</v>
      </c>
      <c r="H155" s="6">
        <v>5.021739130434784</v>
      </c>
      <c r="I155" s="6">
        <f t="shared" si="14"/>
        <v>5.7750000000000012</v>
      </c>
    </row>
    <row r="156" spans="1:9" x14ac:dyDescent="0.25">
      <c r="A156" s="9" t="s">
        <v>235</v>
      </c>
      <c r="B156" s="9" t="s">
        <v>229</v>
      </c>
      <c r="C156" s="5" t="s">
        <v>426</v>
      </c>
      <c r="D156" s="10">
        <v>0.18</v>
      </c>
      <c r="E156" s="10" t="s">
        <v>223</v>
      </c>
      <c r="F156" s="6">
        <v>11.74</v>
      </c>
      <c r="G156" s="6">
        <f t="shared" si="12"/>
        <v>13.500999999999999</v>
      </c>
      <c r="H156" s="6">
        <v>11.869565217391305</v>
      </c>
      <c r="I156" s="6">
        <f t="shared" si="14"/>
        <v>13.649999999999999</v>
      </c>
    </row>
    <row r="157" spans="1:9" x14ac:dyDescent="0.25">
      <c r="A157" s="9" t="s">
        <v>234</v>
      </c>
      <c r="B157" s="9" t="s">
        <v>229</v>
      </c>
      <c r="C157" s="5" t="s">
        <v>427</v>
      </c>
      <c r="D157" s="10">
        <v>0.18</v>
      </c>
      <c r="E157" s="10" t="s">
        <v>223</v>
      </c>
      <c r="F157" s="6">
        <v>11.74</v>
      </c>
      <c r="G157" s="6">
        <f t="shared" si="12"/>
        <v>13.500999999999999</v>
      </c>
      <c r="H157" s="6">
        <v>11.869565217391305</v>
      </c>
      <c r="I157" s="6">
        <f t="shared" si="14"/>
        <v>13.649999999999999</v>
      </c>
    </row>
    <row r="158" spans="1:9" x14ac:dyDescent="0.25">
      <c r="A158" s="9" t="s">
        <v>69</v>
      </c>
      <c r="B158" s="9" t="s">
        <v>229</v>
      </c>
      <c r="C158" s="5" t="s">
        <v>428</v>
      </c>
      <c r="D158" s="10">
        <v>0.16999999999999918</v>
      </c>
      <c r="E158" s="10" t="s">
        <v>223</v>
      </c>
      <c r="F158" s="6">
        <v>11.74</v>
      </c>
      <c r="G158" s="6">
        <f t="shared" si="12"/>
        <v>13.500999999999999</v>
      </c>
      <c r="H158" s="6">
        <v>11.869565217391305</v>
      </c>
      <c r="I158" s="6">
        <f t="shared" si="14"/>
        <v>13.649999999999999</v>
      </c>
    </row>
    <row r="159" spans="1:9" x14ac:dyDescent="0.25">
      <c r="A159" s="9" t="s">
        <v>233</v>
      </c>
      <c r="B159" s="9" t="s">
        <v>229</v>
      </c>
      <c r="C159" s="5" t="s">
        <v>429</v>
      </c>
      <c r="D159" s="10">
        <v>0.125</v>
      </c>
      <c r="E159" s="10" t="s">
        <v>223</v>
      </c>
      <c r="F159" s="6">
        <v>8.6956521739130448</v>
      </c>
      <c r="G159" s="6">
        <f t="shared" si="12"/>
        <v>10.000000000000002</v>
      </c>
      <c r="H159" s="6">
        <v>9.1304347826086971</v>
      </c>
      <c r="I159" s="6">
        <f t="shared" si="14"/>
        <v>10.5</v>
      </c>
    </row>
    <row r="160" spans="1:9" x14ac:dyDescent="0.25">
      <c r="A160" s="9" t="s">
        <v>232</v>
      </c>
      <c r="B160" s="9" t="s">
        <v>229</v>
      </c>
      <c r="C160" s="5" t="s">
        <v>430</v>
      </c>
      <c r="D160" s="10">
        <v>0.125</v>
      </c>
      <c r="E160" s="10" t="s">
        <v>223</v>
      </c>
      <c r="F160" s="6">
        <v>8.6956521739130448</v>
      </c>
      <c r="G160" s="6">
        <f t="shared" si="12"/>
        <v>10.000000000000002</v>
      </c>
      <c r="H160" s="6">
        <v>9.1304347826086971</v>
      </c>
      <c r="I160" s="6">
        <f t="shared" si="14"/>
        <v>10.5</v>
      </c>
    </row>
    <row r="161" spans="1:9" x14ac:dyDescent="0.25">
      <c r="A161" s="9" t="s">
        <v>70</v>
      </c>
      <c r="B161" s="9" t="s">
        <v>229</v>
      </c>
      <c r="C161" s="5" t="s">
        <v>431</v>
      </c>
      <c r="D161" s="10">
        <v>0.16999999999999896</v>
      </c>
      <c r="E161" s="10" t="s">
        <v>223</v>
      </c>
      <c r="F161" s="6">
        <v>11.74</v>
      </c>
      <c r="G161" s="6">
        <f t="shared" si="12"/>
        <v>13.500999999999999</v>
      </c>
      <c r="H161" s="6">
        <v>11.869565217391305</v>
      </c>
      <c r="I161" s="6">
        <f t="shared" si="14"/>
        <v>13.649999999999999</v>
      </c>
    </row>
    <row r="163" spans="1:9" ht="45" x14ac:dyDescent="0.25">
      <c r="C163" s="4" t="s">
        <v>218</v>
      </c>
    </row>
    <row r="164" spans="1:9" ht="60" x14ac:dyDescent="0.25">
      <c r="C164" s="7" t="s">
        <v>222</v>
      </c>
    </row>
  </sheetData>
  <sortState xmlns:xlrd2="http://schemas.microsoft.com/office/spreadsheetml/2017/richdata2" ref="A12:I19">
    <sortCondition ref="F16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 CASE </vt:lpstr>
      <vt:lpstr>PER PACK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Candido Calderon</dc:creator>
  <cp:lastModifiedBy>Luis Murillo</cp:lastModifiedBy>
  <cp:lastPrinted>2019-05-20T07:36:25Z</cp:lastPrinted>
  <dcterms:created xsi:type="dcterms:W3CDTF">2017-01-13T06:54:00Z</dcterms:created>
  <dcterms:modified xsi:type="dcterms:W3CDTF">2023-05-15T10:26:57Z</dcterms:modified>
</cp:coreProperties>
</file>