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\Downloads\"/>
    </mc:Choice>
  </mc:AlternateContent>
  <xr:revisionPtr revIDLastSave="0" documentId="13_ncr:1_{1A75F8E6-C3EE-4883-A28B-C9AEE632C7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 CASE" sheetId="1" r:id="rId1"/>
    <sheet name="PER PACK " sheetId="2" r:id="rId2"/>
  </sheets>
  <externalReferences>
    <externalReference r:id="rId3"/>
    <externalReference r:id="rId4"/>
  </externalReferences>
  <definedNames>
    <definedName name="_xlnm._FilterDatabase" localSheetId="0" hidden="1">'PER CASE'!$A$2:$G$158</definedName>
    <definedName name="_xlnm._FilterDatabase" localSheetId="1" hidden="1">'PER PACK '!$A$2:$G$184</definedName>
  </definedNames>
  <calcPr calcId="191029"/>
</workbook>
</file>

<file path=xl/calcChain.xml><?xml version="1.0" encoding="utf-8"?>
<calcChain xmlns="http://schemas.openxmlformats.org/spreadsheetml/2006/main">
  <c r="F134" i="1" l="1"/>
  <c r="G134" i="1" s="1"/>
  <c r="F34" i="1"/>
  <c r="G34" i="1" s="1"/>
  <c r="F38" i="1"/>
  <c r="G38" i="1" s="1"/>
  <c r="F152" i="1"/>
  <c r="G152" i="1" s="1"/>
  <c r="F153" i="1"/>
  <c r="G153" i="1" s="1"/>
  <c r="F154" i="1"/>
  <c r="G154" i="1"/>
  <c r="F155" i="1"/>
  <c r="G155" i="1"/>
  <c r="F156" i="1"/>
  <c r="G156" i="1" s="1"/>
  <c r="E182" i="2" l="1"/>
  <c r="D182" i="2"/>
  <c r="F182" i="2" s="1"/>
  <c r="G182" i="2" s="1"/>
  <c r="E181" i="2"/>
  <c r="D181" i="2"/>
  <c r="F181" i="2" s="1"/>
  <c r="G181" i="2" s="1"/>
  <c r="E180" i="2"/>
  <c r="D180" i="2"/>
  <c r="F180" i="2" s="1"/>
  <c r="G180" i="2" s="1"/>
  <c r="E179" i="2"/>
  <c r="D179" i="2"/>
  <c r="F179" i="2" s="1"/>
  <c r="G179" i="2" s="1"/>
  <c r="E178" i="2"/>
  <c r="D178" i="2"/>
  <c r="F178" i="2" s="1"/>
  <c r="G178" i="2" s="1"/>
  <c r="E177" i="2"/>
  <c r="D177" i="2"/>
  <c r="F177" i="2" s="1"/>
  <c r="G177" i="2" s="1"/>
  <c r="E176" i="2"/>
  <c r="D176" i="2"/>
  <c r="F176" i="2" s="1"/>
  <c r="G176" i="2" s="1"/>
  <c r="E175" i="2"/>
  <c r="D175" i="2"/>
  <c r="F175" i="2" s="1"/>
  <c r="G175" i="2" s="1"/>
  <c r="E174" i="2"/>
  <c r="D174" i="2"/>
  <c r="F174" i="2" s="1"/>
  <c r="G174" i="2" s="1"/>
  <c r="E173" i="2"/>
  <c r="D173" i="2"/>
  <c r="F173" i="2" s="1"/>
  <c r="G173" i="2" s="1"/>
  <c r="E172" i="2"/>
  <c r="D172" i="2"/>
  <c r="F172" i="2" s="1"/>
  <c r="G172" i="2" s="1"/>
  <c r="E171" i="2"/>
  <c r="D171" i="2"/>
  <c r="F171" i="2" s="1"/>
  <c r="G171" i="2" s="1"/>
  <c r="E170" i="2"/>
  <c r="D170" i="2"/>
  <c r="F170" i="2" s="1"/>
  <c r="G170" i="2" s="1"/>
  <c r="E169" i="2"/>
  <c r="D169" i="2"/>
  <c r="F169" i="2" s="1"/>
  <c r="G169" i="2" s="1"/>
  <c r="E168" i="2"/>
  <c r="D168" i="2"/>
  <c r="F168" i="2" s="1"/>
  <c r="G168" i="2" s="1"/>
  <c r="E167" i="2"/>
  <c r="D167" i="2"/>
  <c r="F167" i="2" s="1"/>
  <c r="G167" i="2" s="1"/>
  <c r="E166" i="2"/>
  <c r="D166" i="2"/>
  <c r="F166" i="2" s="1"/>
  <c r="G166" i="2" s="1"/>
  <c r="E165" i="2"/>
  <c r="D165" i="2"/>
  <c r="F165" i="2" s="1"/>
  <c r="G165" i="2" s="1"/>
  <c r="E164" i="2"/>
  <c r="D164" i="2"/>
  <c r="F164" i="2" s="1"/>
  <c r="G164" i="2" s="1"/>
  <c r="E163" i="2"/>
  <c r="D163" i="2"/>
  <c r="F163" i="2" s="1"/>
  <c r="G163" i="2" s="1"/>
  <c r="E160" i="2"/>
  <c r="D160" i="2"/>
  <c r="F160" i="2" s="1"/>
  <c r="G160" i="2" s="1"/>
  <c r="E159" i="2"/>
  <c r="D159" i="2"/>
  <c r="F159" i="2" s="1"/>
  <c r="G159" i="2" s="1"/>
  <c r="E158" i="2"/>
  <c r="D158" i="2"/>
  <c r="F158" i="2" s="1"/>
  <c r="G158" i="2" s="1"/>
  <c r="E157" i="2"/>
  <c r="D157" i="2"/>
  <c r="F157" i="2" s="1"/>
  <c r="G157" i="2" s="1"/>
  <c r="E156" i="2"/>
  <c r="D156" i="2"/>
  <c r="F156" i="2" s="1"/>
  <c r="G156" i="2" s="1"/>
  <c r="E154" i="2"/>
  <c r="D154" i="2"/>
  <c r="F154" i="2" s="1"/>
  <c r="G154" i="2" s="1"/>
  <c r="E153" i="2"/>
  <c r="D153" i="2"/>
  <c r="F153" i="2" s="1"/>
  <c r="G153" i="2" s="1"/>
  <c r="E152" i="2"/>
  <c r="D152" i="2"/>
  <c r="F152" i="2" s="1"/>
  <c r="G152" i="2" s="1"/>
  <c r="E151" i="2"/>
  <c r="D151" i="2"/>
  <c r="F151" i="2" s="1"/>
  <c r="G151" i="2" s="1"/>
  <c r="E150" i="2"/>
  <c r="D150" i="2"/>
  <c r="F150" i="2" s="1"/>
  <c r="G150" i="2" s="1"/>
  <c r="E149" i="2"/>
  <c r="D149" i="2"/>
  <c r="F149" i="2" s="1"/>
  <c r="G149" i="2" s="1"/>
  <c r="E148" i="2"/>
  <c r="D148" i="2"/>
  <c r="F148" i="2" s="1"/>
  <c r="G148" i="2" s="1"/>
  <c r="E147" i="2"/>
  <c r="D147" i="2"/>
  <c r="F147" i="2" s="1"/>
  <c r="G147" i="2" s="1"/>
  <c r="E146" i="2"/>
  <c r="D146" i="2"/>
  <c r="F146" i="2" s="1"/>
  <c r="G146" i="2" s="1"/>
  <c r="E145" i="2"/>
  <c r="D145" i="2"/>
  <c r="F145" i="2" s="1"/>
  <c r="G145" i="2" s="1"/>
  <c r="E144" i="2"/>
  <c r="D144" i="2"/>
  <c r="F144" i="2" s="1"/>
  <c r="G144" i="2" s="1"/>
  <c r="E143" i="2"/>
  <c r="D143" i="2"/>
  <c r="F143" i="2" s="1"/>
  <c r="G143" i="2" s="1"/>
  <c r="C141" i="2"/>
  <c r="B141" i="2"/>
  <c r="A141" i="2"/>
  <c r="D141" i="2" s="1"/>
  <c r="F141" i="2" s="1"/>
  <c r="G141" i="2" s="1"/>
  <c r="C140" i="2"/>
  <c r="B140" i="2"/>
  <c r="A140" i="2"/>
  <c r="D140" i="2" s="1"/>
  <c r="F140" i="2" s="1"/>
  <c r="G140" i="2" s="1"/>
  <c r="E139" i="2"/>
  <c r="D139" i="2"/>
  <c r="F139" i="2" s="1"/>
  <c r="G139" i="2" s="1"/>
  <c r="E138" i="2"/>
  <c r="D138" i="2"/>
  <c r="F138" i="2" s="1"/>
  <c r="G138" i="2" s="1"/>
  <c r="E137" i="2"/>
  <c r="D137" i="2"/>
  <c r="F137" i="2" s="1"/>
  <c r="G137" i="2" s="1"/>
  <c r="E136" i="2"/>
  <c r="D136" i="2"/>
  <c r="F136" i="2" s="1"/>
  <c r="G136" i="2" s="1"/>
  <c r="E133" i="2"/>
  <c r="D133" i="2"/>
  <c r="F133" i="2" s="1"/>
  <c r="G133" i="2" s="1"/>
  <c r="E132" i="2"/>
  <c r="D132" i="2"/>
  <c r="F132" i="2" s="1"/>
  <c r="G132" i="2" s="1"/>
  <c r="E131" i="2"/>
  <c r="D131" i="2"/>
  <c r="F131" i="2" s="1"/>
  <c r="G131" i="2" s="1"/>
  <c r="E130" i="2"/>
  <c r="D130" i="2"/>
  <c r="F130" i="2" s="1"/>
  <c r="G130" i="2" s="1"/>
  <c r="E129" i="2"/>
  <c r="D129" i="2"/>
  <c r="F129" i="2" s="1"/>
  <c r="G129" i="2" s="1"/>
  <c r="E128" i="2"/>
  <c r="D128" i="2"/>
  <c r="F128" i="2" s="1"/>
  <c r="G128" i="2" s="1"/>
  <c r="E127" i="2"/>
  <c r="D127" i="2"/>
  <c r="F127" i="2" s="1"/>
  <c r="G127" i="2" s="1"/>
  <c r="E126" i="2"/>
  <c r="D126" i="2"/>
  <c r="F126" i="2" s="1"/>
  <c r="G126" i="2" s="1"/>
  <c r="E125" i="2"/>
  <c r="D125" i="2"/>
  <c r="F125" i="2" s="1"/>
  <c r="G125" i="2" s="1"/>
  <c r="E122" i="2"/>
  <c r="D122" i="2"/>
  <c r="F122" i="2" s="1"/>
  <c r="G122" i="2" s="1"/>
  <c r="E121" i="2"/>
  <c r="D121" i="2"/>
  <c r="F121" i="2" s="1"/>
  <c r="G121" i="2" s="1"/>
  <c r="E120" i="2"/>
  <c r="D120" i="2"/>
  <c r="F120" i="2" s="1"/>
  <c r="G120" i="2" s="1"/>
  <c r="E119" i="2"/>
  <c r="D119" i="2"/>
  <c r="F119" i="2" s="1"/>
  <c r="G119" i="2" s="1"/>
  <c r="E118" i="2"/>
  <c r="D118" i="2"/>
  <c r="F118" i="2" s="1"/>
  <c r="G118" i="2" s="1"/>
  <c r="E117" i="2"/>
  <c r="D117" i="2"/>
  <c r="F117" i="2" s="1"/>
  <c r="G117" i="2" s="1"/>
  <c r="E115" i="2"/>
  <c r="D115" i="2"/>
  <c r="F115" i="2" s="1"/>
  <c r="G115" i="2" s="1"/>
  <c r="E114" i="2"/>
  <c r="D114" i="2"/>
  <c r="F114" i="2" s="1"/>
  <c r="G114" i="2" s="1"/>
  <c r="E112" i="2"/>
  <c r="D112" i="2"/>
  <c r="F112" i="2" s="1"/>
  <c r="G112" i="2" s="1"/>
  <c r="E111" i="2"/>
  <c r="D111" i="2"/>
  <c r="F111" i="2" s="1"/>
  <c r="G111" i="2" s="1"/>
  <c r="E110" i="2"/>
  <c r="D110" i="2"/>
  <c r="F110" i="2" s="1"/>
  <c r="G110" i="2" s="1"/>
  <c r="E109" i="2"/>
  <c r="D109" i="2"/>
  <c r="F109" i="2" s="1"/>
  <c r="G109" i="2" s="1"/>
  <c r="E106" i="2"/>
  <c r="D106" i="2"/>
  <c r="F106" i="2" s="1"/>
  <c r="G106" i="2" s="1"/>
  <c r="E105" i="2"/>
  <c r="D105" i="2"/>
  <c r="F105" i="2" s="1"/>
  <c r="G105" i="2" s="1"/>
  <c r="E103" i="2"/>
  <c r="D103" i="2"/>
  <c r="F103" i="2" s="1"/>
  <c r="G103" i="2" s="1"/>
  <c r="E102" i="2"/>
  <c r="D102" i="2"/>
  <c r="F102" i="2" s="1"/>
  <c r="G102" i="2" s="1"/>
  <c r="E100" i="2"/>
  <c r="D100" i="2"/>
  <c r="F100" i="2" s="1"/>
  <c r="G100" i="2" s="1"/>
  <c r="E99" i="2"/>
  <c r="D99" i="2"/>
  <c r="F99" i="2" s="1"/>
  <c r="G99" i="2" s="1"/>
  <c r="E97" i="2"/>
  <c r="D97" i="2"/>
  <c r="F97" i="2" s="1"/>
  <c r="G97" i="2" s="1"/>
  <c r="E96" i="2"/>
  <c r="D96" i="2"/>
  <c r="F96" i="2" s="1"/>
  <c r="G96" i="2" s="1"/>
  <c r="E94" i="2"/>
  <c r="D94" i="2"/>
  <c r="F94" i="2" s="1"/>
  <c r="G94" i="2" s="1"/>
  <c r="E93" i="2"/>
  <c r="D93" i="2"/>
  <c r="F93" i="2" s="1"/>
  <c r="G93" i="2" s="1"/>
  <c r="E92" i="2"/>
  <c r="D92" i="2"/>
  <c r="F92" i="2" s="1"/>
  <c r="G92" i="2" s="1"/>
  <c r="E91" i="2"/>
  <c r="D91" i="2"/>
  <c r="F91" i="2" s="1"/>
  <c r="G91" i="2" s="1"/>
  <c r="E90" i="2"/>
  <c r="D90" i="2"/>
  <c r="F90" i="2" s="1"/>
  <c r="G90" i="2" s="1"/>
  <c r="E88" i="2"/>
  <c r="D88" i="2"/>
  <c r="F88" i="2" s="1"/>
  <c r="G88" i="2" s="1"/>
  <c r="E86" i="2"/>
  <c r="D86" i="2"/>
  <c r="F86" i="2" s="1"/>
  <c r="G86" i="2" s="1"/>
  <c r="E85" i="2"/>
  <c r="D85" i="2"/>
  <c r="F85" i="2" s="1"/>
  <c r="G85" i="2" s="1"/>
  <c r="E84" i="2"/>
  <c r="D84" i="2"/>
  <c r="F84" i="2" s="1"/>
  <c r="G84" i="2" s="1"/>
  <c r="E81" i="2"/>
  <c r="D81" i="2"/>
  <c r="F81" i="2" s="1"/>
  <c r="G81" i="2" s="1"/>
  <c r="E80" i="2"/>
  <c r="D80" i="2"/>
  <c r="F80" i="2" s="1"/>
  <c r="G80" i="2" s="1"/>
  <c r="E79" i="2"/>
  <c r="D79" i="2"/>
  <c r="F79" i="2" s="1"/>
  <c r="G79" i="2" s="1"/>
  <c r="E78" i="2"/>
  <c r="D78" i="2"/>
  <c r="F78" i="2" s="1"/>
  <c r="G78" i="2" s="1"/>
  <c r="E77" i="2"/>
  <c r="D77" i="2"/>
  <c r="F77" i="2" s="1"/>
  <c r="G77" i="2" s="1"/>
  <c r="E76" i="2"/>
  <c r="D76" i="2"/>
  <c r="F76" i="2" s="1"/>
  <c r="G76" i="2" s="1"/>
  <c r="E74" i="2"/>
  <c r="D74" i="2"/>
  <c r="F74" i="2" s="1"/>
  <c r="G74" i="2" s="1"/>
  <c r="E72" i="2"/>
  <c r="D72" i="2"/>
  <c r="F72" i="2" s="1"/>
  <c r="G72" i="2" s="1"/>
  <c r="E71" i="2"/>
  <c r="D71" i="2"/>
  <c r="F71" i="2" s="1"/>
  <c r="G71" i="2" s="1"/>
  <c r="E69" i="2"/>
  <c r="D69" i="2"/>
  <c r="F69" i="2" s="1"/>
  <c r="G69" i="2" s="1"/>
  <c r="E68" i="2"/>
  <c r="D68" i="2"/>
  <c r="F68" i="2" s="1"/>
  <c r="G68" i="2" s="1"/>
  <c r="E66" i="2"/>
  <c r="D66" i="2"/>
  <c r="F66" i="2" s="1"/>
  <c r="G66" i="2" s="1"/>
  <c r="E65" i="2"/>
  <c r="D65" i="2"/>
  <c r="F65" i="2" s="1"/>
  <c r="G65" i="2" s="1"/>
  <c r="E63" i="2"/>
  <c r="D63" i="2"/>
  <c r="F63" i="2" s="1"/>
  <c r="G63" i="2" s="1"/>
  <c r="E62" i="2"/>
  <c r="D62" i="2"/>
  <c r="F62" i="2" s="1"/>
  <c r="G62" i="2" s="1"/>
  <c r="E60" i="2"/>
  <c r="D60" i="2"/>
  <c r="F60" i="2" s="1"/>
  <c r="G60" i="2" s="1"/>
  <c r="E59" i="2"/>
  <c r="D59" i="2"/>
  <c r="F59" i="2" s="1"/>
  <c r="G59" i="2" s="1"/>
  <c r="E58" i="2"/>
  <c r="D58" i="2"/>
  <c r="F58" i="2" s="1"/>
  <c r="G58" i="2" s="1"/>
  <c r="E56" i="2"/>
  <c r="D56" i="2"/>
  <c r="F56" i="2" s="1"/>
  <c r="G56" i="2" s="1"/>
  <c r="E55" i="2"/>
  <c r="D55" i="2"/>
  <c r="F55" i="2" s="1"/>
  <c r="G55" i="2" s="1"/>
  <c r="E54" i="2"/>
  <c r="D54" i="2"/>
  <c r="F54" i="2" s="1"/>
  <c r="G54" i="2" s="1"/>
  <c r="E52" i="2"/>
  <c r="D52" i="2"/>
  <c r="F52" i="2" s="1"/>
  <c r="G52" i="2" s="1"/>
  <c r="E51" i="2"/>
  <c r="D51" i="2"/>
  <c r="F51" i="2" s="1"/>
  <c r="G51" i="2" s="1"/>
  <c r="E50" i="2"/>
  <c r="D50" i="2"/>
  <c r="F50" i="2" s="1"/>
  <c r="G50" i="2" s="1"/>
  <c r="E48" i="2"/>
  <c r="D48" i="2"/>
  <c r="F48" i="2" s="1"/>
  <c r="G48" i="2" s="1"/>
  <c r="E47" i="2"/>
  <c r="D47" i="2"/>
  <c r="F47" i="2" s="1"/>
  <c r="G47" i="2" s="1"/>
  <c r="E46" i="2"/>
  <c r="D46" i="2"/>
  <c r="F46" i="2" s="1"/>
  <c r="G46" i="2" s="1"/>
  <c r="E45" i="2"/>
  <c r="D45" i="2"/>
  <c r="F45" i="2" s="1"/>
  <c r="G45" i="2" s="1"/>
  <c r="E43" i="2"/>
  <c r="D43" i="2"/>
  <c r="F43" i="2" s="1"/>
  <c r="G43" i="2" s="1"/>
  <c r="E42" i="2"/>
  <c r="D42" i="2"/>
  <c r="F42" i="2" s="1"/>
  <c r="G42" i="2" s="1"/>
  <c r="E41" i="2"/>
  <c r="D41" i="2"/>
  <c r="F41" i="2" s="1"/>
  <c r="G41" i="2" s="1"/>
  <c r="E40" i="2"/>
  <c r="D40" i="2"/>
  <c r="F40" i="2" s="1"/>
  <c r="G40" i="2" s="1"/>
  <c r="E38" i="2"/>
  <c r="D38" i="2"/>
  <c r="F38" i="2" s="1"/>
  <c r="G38" i="2" s="1"/>
  <c r="E37" i="2"/>
  <c r="D37" i="2"/>
  <c r="F37" i="2" s="1"/>
  <c r="G37" i="2" s="1"/>
  <c r="E36" i="2"/>
  <c r="D36" i="2"/>
  <c r="F36" i="2" s="1"/>
  <c r="G36" i="2" s="1"/>
  <c r="E35" i="2"/>
  <c r="D35" i="2"/>
  <c r="F35" i="2" s="1"/>
  <c r="G35" i="2" s="1"/>
  <c r="E34" i="2"/>
  <c r="D34" i="2"/>
  <c r="F34" i="2" s="1"/>
  <c r="G34" i="2" s="1"/>
  <c r="E33" i="2"/>
  <c r="D33" i="2"/>
  <c r="F33" i="2" s="1"/>
  <c r="G33" i="2" s="1"/>
  <c r="E32" i="2"/>
  <c r="D32" i="2"/>
  <c r="F32" i="2" s="1"/>
  <c r="G32" i="2" s="1"/>
  <c r="E31" i="2"/>
  <c r="D31" i="2"/>
  <c r="F31" i="2" s="1"/>
  <c r="G31" i="2" s="1"/>
  <c r="E29" i="2"/>
  <c r="D29" i="2"/>
  <c r="F29" i="2" s="1"/>
  <c r="G29" i="2" s="1"/>
  <c r="E28" i="2"/>
  <c r="D28" i="2"/>
  <c r="F28" i="2" s="1"/>
  <c r="G28" i="2" s="1"/>
  <c r="E27" i="2"/>
  <c r="D27" i="2"/>
  <c r="F27" i="2" s="1"/>
  <c r="G27" i="2" s="1"/>
  <c r="E26" i="2"/>
  <c r="D26" i="2"/>
  <c r="F26" i="2" s="1"/>
  <c r="G26" i="2" s="1"/>
  <c r="E25" i="2"/>
  <c r="D25" i="2"/>
  <c r="F25" i="2" s="1"/>
  <c r="G25" i="2" s="1"/>
  <c r="E23" i="2"/>
  <c r="D23" i="2"/>
  <c r="F23" i="2" s="1"/>
  <c r="G23" i="2" s="1"/>
  <c r="E22" i="2"/>
  <c r="D22" i="2"/>
  <c r="F22" i="2" s="1"/>
  <c r="G22" i="2" s="1"/>
  <c r="E21" i="2"/>
  <c r="D21" i="2"/>
  <c r="F21" i="2" s="1"/>
  <c r="G21" i="2" s="1"/>
  <c r="E20" i="2"/>
  <c r="D20" i="2"/>
  <c r="F20" i="2" s="1"/>
  <c r="G20" i="2" s="1"/>
  <c r="E19" i="2"/>
  <c r="D19" i="2"/>
  <c r="F19" i="2" s="1"/>
  <c r="G19" i="2" s="1"/>
  <c r="E18" i="2"/>
  <c r="D18" i="2"/>
  <c r="F18" i="2" s="1"/>
  <c r="G18" i="2" s="1"/>
  <c r="E17" i="2"/>
  <c r="D17" i="2"/>
  <c r="F17" i="2" s="1"/>
  <c r="G17" i="2" s="1"/>
  <c r="E16" i="2"/>
  <c r="D16" i="2"/>
  <c r="F16" i="2" s="1"/>
  <c r="G16" i="2" s="1"/>
  <c r="E15" i="2"/>
  <c r="D15" i="2"/>
  <c r="F15" i="2" s="1"/>
  <c r="G15" i="2" s="1"/>
  <c r="E14" i="2"/>
  <c r="D14" i="2"/>
  <c r="F14" i="2" s="1"/>
  <c r="G14" i="2" s="1"/>
  <c r="E13" i="2"/>
  <c r="D13" i="2"/>
  <c r="F13" i="2" s="1"/>
  <c r="G13" i="2" s="1"/>
  <c r="E12" i="2"/>
  <c r="D12" i="2"/>
  <c r="F12" i="2" s="1"/>
  <c r="G12" i="2" s="1"/>
  <c r="E11" i="2"/>
  <c r="D11" i="2"/>
  <c r="F11" i="2" s="1"/>
  <c r="G11" i="2" s="1"/>
  <c r="E10" i="2"/>
  <c r="D10" i="2"/>
  <c r="F10" i="2" s="1"/>
  <c r="G10" i="2" s="1"/>
  <c r="F151" i="1"/>
  <c r="G151" i="1" s="1"/>
  <c r="F150" i="1"/>
  <c r="G150" i="1" s="1"/>
  <c r="F149" i="1"/>
  <c r="G149" i="1" s="1"/>
  <c r="F148" i="1"/>
  <c r="G148" i="1" s="1"/>
  <c r="F147" i="1"/>
  <c r="G147" i="1" s="1"/>
  <c r="F146" i="1"/>
  <c r="G146" i="1" s="1"/>
  <c r="F145" i="1"/>
  <c r="G145" i="1" s="1"/>
  <c r="F144" i="1"/>
  <c r="G144" i="1" s="1"/>
  <c r="F143" i="1"/>
  <c r="G143" i="1" s="1"/>
  <c r="F142" i="1"/>
  <c r="G142" i="1" s="1"/>
  <c r="F141" i="1"/>
  <c r="G141" i="1" s="1"/>
  <c r="F140" i="1"/>
  <c r="G140" i="1" s="1"/>
  <c r="F139" i="1"/>
  <c r="G139" i="1" s="1"/>
  <c r="F138" i="1"/>
  <c r="G138" i="1" s="1"/>
  <c r="F137" i="1"/>
  <c r="G137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5" i="1"/>
  <c r="G125" i="1" s="1"/>
  <c r="F122" i="1"/>
  <c r="G122" i="1" s="1"/>
  <c r="F121" i="1"/>
  <c r="G121" i="1" s="1"/>
  <c r="F120" i="1"/>
  <c r="G120" i="1" s="1"/>
  <c r="F118" i="1"/>
  <c r="G118" i="1" s="1"/>
  <c r="F117" i="1"/>
  <c r="G117" i="1" s="1"/>
  <c r="F115" i="1"/>
  <c r="G115" i="1" s="1"/>
  <c r="F114" i="1"/>
  <c r="G114" i="1" s="1"/>
  <c r="F113" i="1"/>
  <c r="G113" i="1" s="1"/>
  <c r="F112" i="1"/>
  <c r="G112" i="1" s="1"/>
  <c r="F109" i="1"/>
  <c r="G109" i="1" s="1"/>
  <c r="F108" i="1"/>
  <c r="G108" i="1" s="1"/>
  <c r="F106" i="1"/>
  <c r="G106" i="1" s="1"/>
  <c r="F105" i="1"/>
  <c r="G105" i="1" s="1"/>
  <c r="F103" i="1"/>
  <c r="G103" i="1" s="1"/>
  <c r="F102" i="1"/>
  <c r="G102" i="1" s="1"/>
  <c r="F100" i="1"/>
  <c r="G100" i="1" s="1"/>
  <c r="F99" i="1"/>
  <c r="G99" i="1" s="1"/>
  <c r="F97" i="1"/>
  <c r="G97" i="1" s="1"/>
  <c r="F96" i="1"/>
  <c r="G96" i="1" s="1"/>
  <c r="F95" i="1"/>
  <c r="G95" i="1" s="1"/>
  <c r="F94" i="1"/>
  <c r="G94" i="1" s="1"/>
  <c r="F93" i="1"/>
  <c r="G93" i="1" s="1"/>
  <c r="F91" i="1"/>
  <c r="G91" i="1" s="1"/>
  <c r="F89" i="1"/>
  <c r="G89" i="1" s="1"/>
  <c r="F88" i="1"/>
  <c r="G88" i="1" s="1"/>
  <c r="F87" i="1"/>
  <c r="G87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7" i="1"/>
  <c r="G77" i="1" s="1"/>
  <c r="F76" i="1"/>
  <c r="G76" i="1" s="1"/>
  <c r="F74" i="1"/>
  <c r="G74" i="1" s="1"/>
  <c r="F73" i="1"/>
  <c r="G73" i="1" s="1"/>
  <c r="F71" i="1"/>
  <c r="G71" i="1" s="1"/>
  <c r="F70" i="1"/>
  <c r="G70" i="1" s="1"/>
  <c r="F68" i="1"/>
  <c r="G68" i="1" s="1"/>
  <c r="F67" i="1"/>
  <c r="G67" i="1" s="1"/>
  <c r="F65" i="1"/>
  <c r="G65" i="1" s="1"/>
  <c r="F64" i="1"/>
  <c r="G64" i="1" s="1"/>
  <c r="F62" i="1"/>
  <c r="G62" i="1" s="1"/>
  <c r="F61" i="1"/>
  <c r="G61" i="1" s="1"/>
  <c r="F60" i="1"/>
  <c r="G60" i="1" s="1"/>
  <c r="F58" i="1"/>
  <c r="G58" i="1" s="1"/>
  <c r="F57" i="1"/>
  <c r="G57" i="1" s="1"/>
  <c r="F56" i="1"/>
  <c r="G56" i="1" s="1"/>
  <c r="F54" i="1"/>
  <c r="G54" i="1" s="1"/>
  <c r="F53" i="1"/>
  <c r="G53" i="1" s="1"/>
  <c r="F52" i="1"/>
  <c r="G52" i="1" s="1"/>
  <c r="F50" i="1"/>
  <c r="G50" i="1" s="1"/>
  <c r="F49" i="1"/>
  <c r="G49" i="1" s="1"/>
  <c r="F48" i="1"/>
  <c r="G48" i="1" s="1"/>
  <c r="F47" i="1"/>
  <c r="G47" i="1" s="1"/>
  <c r="F45" i="1"/>
  <c r="G45" i="1" s="1"/>
  <c r="F44" i="1"/>
  <c r="G44" i="1" s="1"/>
  <c r="F43" i="1"/>
  <c r="G43" i="1" s="1"/>
  <c r="F42" i="1"/>
  <c r="G42" i="1" s="1"/>
  <c r="F40" i="1"/>
  <c r="G40" i="1" s="1"/>
  <c r="F39" i="1"/>
  <c r="G39" i="1" s="1"/>
  <c r="F37" i="1"/>
  <c r="G37" i="1" s="1"/>
  <c r="F36" i="1"/>
  <c r="G36" i="1" s="1"/>
  <c r="F35" i="1"/>
  <c r="G35" i="1" s="1"/>
  <c r="F33" i="1"/>
  <c r="G33" i="1" s="1"/>
  <c r="F32" i="1"/>
  <c r="G32" i="1" s="1"/>
  <c r="F31" i="1"/>
  <c r="G31" i="1" s="1"/>
  <c r="F29" i="1"/>
  <c r="G29" i="1" s="1"/>
  <c r="F28" i="1"/>
  <c r="G28" i="1" s="1"/>
  <c r="F27" i="1"/>
  <c r="G27" i="1" s="1"/>
  <c r="F26" i="1"/>
  <c r="G26" i="1" s="1"/>
  <c r="F25" i="1"/>
  <c r="G25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E140" i="2" l="1"/>
  <c r="E141" i="2"/>
</calcChain>
</file>

<file path=xl/sharedStrings.xml><?xml version="1.0" encoding="utf-8"?>
<sst xmlns="http://schemas.openxmlformats.org/spreadsheetml/2006/main" count="538" uniqueCount="438">
  <si>
    <t xml:space="preserve">FACTORY SHOP </t>
  </si>
  <si>
    <t>ONLINE STORE</t>
  </si>
  <si>
    <t>FROM 6 MAY 2024</t>
  </si>
  <si>
    <t>FROM 6  MAY 2024</t>
  </si>
  <si>
    <t>PRODUCT DESCRIPTION</t>
  </si>
  <si>
    <t>WEIGHT (KG)</t>
  </si>
  <si>
    <t>DEAL CASE PRICE EXCL VAT</t>
  </si>
  <si>
    <t>DEAL CASE PRICE INCL VAT</t>
  </si>
  <si>
    <t>PRODUCT CODE</t>
  </si>
  <si>
    <t>TASTY TREATS CREAMS RANGE</t>
  </si>
  <si>
    <t xml:space="preserve">TT TREATS CREAMS CHOCOLATE 45x80GR </t>
  </si>
  <si>
    <t xml:space="preserve">TT TREATS CREAMS CUSTARD 45x80GR </t>
  </si>
  <si>
    <t xml:space="preserve">TT TREATS CREAMS LEMON  45x80GR </t>
  </si>
  <si>
    <t xml:space="preserve">TT TREATS CREAMS MANGO 45x80GR </t>
  </si>
  <si>
    <t xml:space="preserve">TT TREATS CREAMS ORANGE  45x80GR </t>
  </si>
  <si>
    <t xml:space="preserve">TT TREATS CREAMS STRAWBERRY 45x80GR </t>
  </si>
  <si>
    <t>S45438</t>
  </si>
  <si>
    <t>TT TREATS CREAMS CHOCOLATE 80GR</t>
  </si>
  <si>
    <t>S45469</t>
  </si>
  <si>
    <t>TT TREATS CREAMS CUSTARD 80GR</t>
  </si>
  <si>
    <t>S45476</t>
  </si>
  <si>
    <t>TT TREATS CREAMS LEMON 80GR</t>
  </si>
  <si>
    <t>S45445</t>
  </si>
  <si>
    <t>TT TREATS CREAMS MANGO 80GR</t>
  </si>
  <si>
    <t>S45452</t>
  </si>
  <si>
    <t>TT TREATS CREAMS ORANGE 80GR</t>
  </si>
  <si>
    <t>S45421</t>
  </si>
  <si>
    <t>TT TREATS CREAMS STRAWBERRY 80GR</t>
  </si>
  <si>
    <t>TRAYS - TT TREATS CREAMS CHOCOLATE 4X12X80G</t>
  </si>
  <si>
    <t>TRAYS - TT TREATS CREAMS CUSTARD 4X12X80G</t>
  </si>
  <si>
    <t>TRAYS - TT TREATS CREAMS LEMON 4X12X80G</t>
  </si>
  <si>
    <t>TRAYS - TT TREATS CREAMS MANGO 4X12X80G</t>
  </si>
  <si>
    <t>TRAYS - TT TREATS CREAMS ORANGE 4X12X80G</t>
  </si>
  <si>
    <t>TRAYS - TT TREATS CREAMS STRAWBERRY 4X12X80G</t>
  </si>
  <si>
    <t>S12438</t>
  </si>
  <si>
    <t>TRAYS - TT TREATS CREAMS CHOCOLATE 12X80GR</t>
  </si>
  <si>
    <t>S12469</t>
  </si>
  <si>
    <t>TRAYS - TT TREATS CREAMS CUSTARD 12X80GR</t>
  </si>
  <si>
    <t>S12476</t>
  </si>
  <si>
    <t>TRAYS - TT TREATS CREAMS LEMON 12X80GR</t>
  </si>
  <si>
    <t>S12445</t>
  </si>
  <si>
    <t>TRAYS - TT TREATS CREAMS MANGO 12X80GR</t>
  </si>
  <si>
    <t>S12452</t>
  </si>
  <si>
    <t>TRAYS - TT TREATS CREAMS ORANGE 12X80GR</t>
  </si>
  <si>
    <t>S12421</t>
  </si>
  <si>
    <t>TRAYS - TT TREATS CREAMS STRAWBERRY 12X80GR</t>
  </si>
  <si>
    <t>TT QUO VANILLA 24 X 80 GR</t>
  </si>
  <si>
    <t>TT QUO STRAWBERRY 24 X 80 GR</t>
  </si>
  <si>
    <t>S24971</t>
  </si>
  <si>
    <t>TT QUO VANILLA 80 GR</t>
  </si>
  <si>
    <t>S24988</t>
  </si>
  <si>
    <t>TT QUO STRAWBERRY 80 GR</t>
  </si>
  <si>
    <t>TASTY TREATS WAFER RANGE</t>
  </si>
  <si>
    <t>TT WAFERS CHOCNUT 24x100 GR</t>
  </si>
  <si>
    <t>TT WAFERS STRAWBERRY 24x100 GR</t>
  </si>
  <si>
    <t>TT WAFERS VANILLA 24x100 GR</t>
  </si>
  <si>
    <t>TT PINK ELEPHANT WAFER CHOCOLATE 24x80 GR</t>
  </si>
  <si>
    <t>TT PINK ELEPHANT WAFER VANILLA  24x80GR</t>
  </si>
  <si>
    <t>S24189</t>
  </si>
  <si>
    <t>TT WAFER CHOCNUT 100 GR</t>
  </si>
  <si>
    <t>S24196</t>
  </si>
  <si>
    <t>TT WAFER STRAWBERRY 100 GR</t>
  </si>
  <si>
    <t>S24202</t>
  </si>
  <si>
    <t>TT WAFER VANILLA 100 GR</t>
  </si>
  <si>
    <t>S24995</t>
  </si>
  <si>
    <t>TT PINK ELEPHANT WAFER CHOCOLATE 80 GR</t>
  </si>
  <si>
    <t>S24008</t>
  </si>
  <si>
    <t>TT PINK ELEPHANT WAFER VANILLA  80GR</t>
  </si>
  <si>
    <t>TASTY TREATS CHEEZY / DEEP SEA BITES RANGE</t>
  </si>
  <si>
    <t>TT CHEEZY BITES CHEDDAR 36X30GR</t>
  </si>
  <si>
    <t>TT CHEEZY BITES FRUIT CHUTNEY 36X30GR</t>
  </si>
  <si>
    <t>TT CHEEZY BITES SPRING ONION 36X30GR</t>
  </si>
  <si>
    <t>TT  CHEZZY BITES  6 PACK CHEDDAR 16x6x30GR</t>
  </si>
  <si>
    <t>TT CHEZZY BITES  6 PACK FRUIT CHUTNEY 16x6x30GR</t>
  </si>
  <si>
    <t>TT CHEZZY BITES 6 PACK  SPRING ONION 16x6x30GR</t>
  </si>
  <si>
    <t>TT DEEP SEA BITES CURRY 6 PACK 16x6x30GR</t>
  </si>
  <si>
    <t>TT DEEP SEA BITES PICKLED ONION  6 PACK 16x6x30GR</t>
  </si>
  <si>
    <t>S36261</t>
  </si>
  <si>
    <t>TT CHEEZY BITES CHEDDAR 30GR</t>
  </si>
  <si>
    <t>S36278</t>
  </si>
  <si>
    <t>TT CHEEZY BITES FRUIT CHUTNEY 30GR</t>
  </si>
  <si>
    <t>S36285</t>
  </si>
  <si>
    <t>TT CHEEZY BITES SPRING ONION 30GR</t>
  </si>
  <si>
    <t>S16490</t>
  </si>
  <si>
    <t>TT  CHEZZY BITES  6 PACK CHEDDAR 6x30GR</t>
  </si>
  <si>
    <t>S16483</t>
  </si>
  <si>
    <t>TT CHEZZY BITES  6 PACK FRUIT CHUTNEY 6x30GR</t>
  </si>
  <si>
    <t>S16506</t>
  </si>
  <si>
    <t>TT CHEZZY BITES 6 PACK  SPRING ONION 6x30GR</t>
  </si>
  <si>
    <t>S16957</t>
  </si>
  <si>
    <t>TT DEEP SEA BITES CURRY 6 PACK 6x30GR</t>
  </si>
  <si>
    <t>S16964</t>
  </si>
  <si>
    <t>TT DEEP SEA BITES PICKLED ONION  6 PACK 6x30GR</t>
  </si>
  <si>
    <t>TASTY TREATS KRIT/BITES RANGE</t>
  </si>
  <si>
    <t>TT BITES CHEDDAR 12x150GR</t>
  </si>
  <si>
    <t xml:space="preserve">TT BITES SWEET CHILLI &amp; TOMATO     </t>
  </si>
  <si>
    <t>TT KRIT BACON 12x 150G</t>
  </si>
  <si>
    <t>TT KRIT SPRING ONION 12x150GR</t>
  </si>
  <si>
    <t>S12301</t>
  </si>
  <si>
    <t>TT BITES CHEDDAR 150GR</t>
  </si>
  <si>
    <t>S12083</t>
  </si>
  <si>
    <t>S12045</t>
  </si>
  <si>
    <t>TT KRIT BACON 150G</t>
  </si>
  <si>
    <t>S12790</t>
  </si>
  <si>
    <t>TT KRIT SPRING ONION 150GR</t>
  </si>
  <si>
    <t>TASTY TREATS SALTINE CRACKERS  RANGE</t>
  </si>
  <si>
    <t>TT SALTINE PLAIN 24x100 GR</t>
  </si>
  <si>
    <t>TT SALTINE ROSEMARY 24x100 GR</t>
  </si>
  <si>
    <t>TT SALTINE WHOLEWHEAT 24x100 GR</t>
  </si>
  <si>
    <t>S24094</t>
  </si>
  <si>
    <t>TT SALTINE PLAIN 100 GR</t>
  </si>
  <si>
    <t>S24117</t>
  </si>
  <si>
    <t>TT SALTINE ROSEMARY 100 GR</t>
  </si>
  <si>
    <t>S24100</t>
  </si>
  <si>
    <t>TT SALTINE WHOLEWHEAT 100 GR</t>
  </si>
  <si>
    <t>TASTY TREATS TRISK  RANGE</t>
  </si>
  <si>
    <t>TT TRISK CRACKERS CHEDDAR 20 X 100 GR</t>
  </si>
  <si>
    <t>TT TRISK CRACKERS BACON 20 X 100 GR</t>
  </si>
  <si>
    <t>TT TRISK CRACKERS LIGHTLY SALTED 20 X 100 GR</t>
  </si>
  <si>
    <t>S20933</t>
  </si>
  <si>
    <t>TT TRISK CRACKERS CHEDDAR 100 GR</t>
  </si>
  <si>
    <t>S20926</t>
  </si>
  <si>
    <t>TT TRISK CRACKERS BACON 100 GR</t>
  </si>
  <si>
    <t>S20940</t>
  </si>
  <si>
    <t>TT TRISK CRACKERS LIGHTLY SALTED 100 GR</t>
  </si>
  <si>
    <t>TASTY TREATS SNACTIVE  RANGE</t>
  </si>
  <si>
    <t>12899.</t>
  </si>
  <si>
    <t>TASTY TREATS SNACTIVE 10 X 500 GR</t>
  </si>
  <si>
    <t>TT SNACTIVE MULTIGRAIN 10 x 500 GR</t>
  </si>
  <si>
    <t>S12899.</t>
  </si>
  <si>
    <t>TASTY TREATS SNACTIVE 500 GR</t>
  </si>
  <si>
    <t>S10735</t>
  </si>
  <si>
    <t>TT SNACTIVE MULTIGRAIN  500 GR</t>
  </si>
  <si>
    <t>TASTY TREATS CRACKER MIX  RANGE</t>
  </si>
  <si>
    <t>TT CRACKER MIX 12 X 400 GR</t>
  </si>
  <si>
    <t>TT CRACKER MIX 24 X 200 GR</t>
  </si>
  <si>
    <t>S12858</t>
  </si>
  <si>
    <t>TT CRACKER MIX 400 GR</t>
  </si>
  <si>
    <t>S24841</t>
  </si>
  <si>
    <t>TT CRACKER MIX 200 GR</t>
  </si>
  <si>
    <t>TASTY TREATS SALTEE  RANGE</t>
  </si>
  <si>
    <t>TT SALTEE LIGHTLY SALTED  12 X 200GR</t>
  </si>
  <si>
    <t>TT SALTEE BLACK PEPPER ROASTED ONION  12 X 200GR</t>
  </si>
  <si>
    <t>S12943</t>
  </si>
  <si>
    <t>TT SALTEE LIGHTLY SALTED  200GR</t>
  </si>
  <si>
    <t>S12827</t>
  </si>
  <si>
    <t>TT SALTEE BLACK PEPPER ROASTED ONION  200GR</t>
  </si>
  <si>
    <t>TASTY TREATS PICKO  RANGE</t>
  </si>
  <si>
    <t>TT PICKO BUTTER AND CHEESE 12 X 200 GR</t>
  </si>
  <si>
    <t>TT PICKO SALTED 12 X 200 GR</t>
  </si>
  <si>
    <t>S12084</t>
  </si>
  <si>
    <t>TT PICKO BUTTER AND CHEESE 200 GR</t>
  </si>
  <si>
    <t>S12077</t>
  </si>
  <si>
    <t>TT PICKO SALTED 200 GR</t>
  </si>
  <si>
    <t>TASTY TREATS CREAM CRACKER  RANGE</t>
  </si>
  <si>
    <t>TT CREAM CRACKER 12 X 200 GR</t>
  </si>
  <si>
    <t>S12138</t>
  </si>
  <si>
    <t>TT CREAM CRACKER 200 GR</t>
  </si>
  <si>
    <t>TASTY TREATS WHEATON'S  RANGE</t>
  </si>
  <si>
    <t>TT WHEATON'S WHOLEWHEAT 12 x 170 GR</t>
  </si>
  <si>
    <t>TT WHEATON'S MULTIGRAIN 12x170 GR</t>
  </si>
  <si>
    <t>TT WHEATONS GOURMET GARLIC 12X180 GR</t>
  </si>
  <si>
    <t>TT WHEATONS  GOURMET ROSEMARY 12X180 GR</t>
  </si>
  <si>
    <t>TT WHEATONS WATER BISCUITS SALTED 12 X 125 GR</t>
  </si>
  <si>
    <t xml:space="preserve">TT WHEATONS WATER BISCUITS BLACK PEPPER 12 X 125 GR </t>
  </si>
  <si>
    <t>S12766</t>
  </si>
  <si>
    <t>TT WHEATON'S WHOLEWHEAT 170 GR</t>
  </si>
  <si>
    <t>S12773</t>
  </si>
  <si>
    <t>TT WHEATON'S MULTIGRAIN 170 GR</t>
  </si>
  <si>
    <t>S12053</t>
  </si>
  <si>
    <t>TT WHEATONS GOURMET GARLIC 180 GR</t>
  </si>
  <si>
    <t>S12060</t>
  </si>
  <si>
    <t>TT WHEATONS  GOURMET ROSEMARY 180 GR</t>
  </si>
  <si>
    <t>S12039</t>
  </si>
  <si>
    <t>TT WHEATONS WATER BISCUITS SALTED 125 GR</t>
  </si>
  <si>
    <t>S12046</t>
  </si>
  <si>
    <t xml:space="preserve">TT WHEATONS WATER BISCUITS BLACK PEPPER 125 GR </t>
  </si>
  <si>
    <t>DE VRIES CHOICE ASSORTMENT RANGE</t>
  </si>
  <si>
    <t>DE VRIES CHOICE ASSORTMENT 6x800 GR</t>
  </si>
  <si>
    <t>DE VRIES CHOICE ASSORTMENT 12x400 GR</t>
  </si>
  <si>
    <t>DE VRIES CHOICE ASSORTMENT 24x200 GR</t>
  </si>
  <si>
    <t>S6760</t>
  </si>
  <si>
    <t>DE VRIES CHOICE ASSORTMENT 800 GR</t>
  </si>
  <si>
    <t>S12753</t>
  </si>
  <si>
    <t>DE VRIES CHOICE ASSORTMENT 400 GR</t>
  </si>
  <si>
    <t>S24500</t>
  </si>
  <si>
    <t>DE VRIES CHOICE ASSORTMENT 200 GR</t>
  </si>
  <si>
    <t>DE VRIES  CRUNCH ASSORTMENT RANGE</t>
  </si>
  <si>
    <t>DE VRIES CLASSIC CRUNCH ASSORTMENT 6x1 KG</t>
  </si>
  <si>
    <t>S6937</t>
  </si>
  <si>
    <t>DE VRIES CLASSIC CRUNCH ASSORTMENT 1 KG</t>
  </si>
  <si>
    <t>DE VRIES  SELECT  RANGE</t>
  </si>
  <si>
    <t>DE VRIES GINGER 12x200 GR</t>
  </si>
  <si>
    <t>DE VRIES GINGER LEMON 12x180 GR</t>
  </si>
  <si>
    <t>DE VRIES SHORTBREAD 12x200 GR</t>
  </si>
  <si>
    <t>DE VRIES CANELLE BISCUITS 12 X 250 GR</t>
  </si>
  <si>
    <t>DVF SPECULAAS 12 X 200 GR</t>
  </si>
  <si>
    <t>S12487</t>
  </si>
  <si>
    <t>DE VRIES GINGER 200 GR</t>
  </si>
  <si>
    <t>S12876</t>
  </si>
  <si>
    <t>DE VRIES GINGER LEMON 180 GR</t>
  </si>
  <si>
    <t>S12289</t>
  </si>
  <si>
    <t>DE VRIES SHORTBREAD 200 GR</t>
  </si>
  <si>
    <t>S12951</t>
  </si>
  <si>
    <t>DE VRIES CANELLE BISCUITS 250 GR</t>
  </si>
  <si>
    <t>S12142</t>
  </si>
  <si>
    <t>DVF SPECULAAS 200 GR</t>
  </si>
  <si>
    <t>DE VRIES  DOUBLE VELVET  RANGE</t>
  </si>
  <si>
    <t>DE VRIES DOUBLE VELVET CHOCOLATE 12X185GR</t>
  </si>
  <si>
    <t>DE VRIES DOUBLE VELVET YOGHURT 12X185GR</t>
  </si>
  <si>
    <t>S12883</t>
  </si>
  <si>
    <t>DE VRIES DOUBLE VELVET CHOCOLATE 185GR</t>
  </si>
  <si>
    <t>S12890</t>
  </si>
  <si>
    <t>DE VRIES DOUBLE VELVET YOGHURT 185GR</t>
  </si>
  <si>
    <t>DE VRIES  CHOCO RINGS  RANGE</t>
  </si>
  <si>
    <t>DE VRIES CHOCO RINGS 12x150 GR</t>
  </si>
  <si>
    <t>DVF CHOCO RINGS WHITE CHOCOLATE 12 X 150 GR</t>
  </si>
  <si>
    <t>S12869</t>
  </si>
  <si>
    <t>DE VRIES CHOCO RINGS 150 GR</t>
  </si>
  <si>
    <t>S12132</t>
  </si>
  <si>
    <t>DVF CHOCO RINGS WHITE CHOCOLATE 150 GR</t>
  </si>
  <si>
    <t>DE VRIES  FILLED  RANGE</t>
  </si>
  <si>
    <t>DVF MIA 12x125 GR</t>
  </si>
  <si>
    <t xml:space="preserve">DVF DUNES 12X125 GR </t>
  </si>
  <si>
    <t>S12170</t>
  </si>
  <si>
    <t>DVF MIA 125 GR</t>
  </si>
  <si>
    <t>S12187</t>
  </si>
  <si>
    <t xml:space="preserve">DVF DUNES 125 GR </t>
  </si>
  <si>
    <t>DE VRIES  CHOC-CHIPS  RANGE</t>
  </si>
  <si>
    <t>DVF CHOC CHIP COOKIES ORIGINAL 12 X 150 GR</t>
  </si>
  <si>
    <t>DVF CHOC CHIP COOKIES BROWNIE 12 X 150 GR</t>
  </si>
  <si>
    <t>S12149</t>
  </si>
  <si>
    <t>DVF CHOC CHIP COOKIES ORIGINAL 150 GR</t>
  </si>
  <si>
    <t>S12156</t>
  </si>
  <si>
    <t>DVF CHOC CHIP COOKIES BROWNIE 150 GR</t>
  </si>
  <si>
    <t>RISI MARIE RANGE</t>
  </si>
  <si>
    <t>RISI MARIE 12x150 GR</t>
  </si>
  <si>
    <t>RISI MARIE 3-PACK 8X3X150 GR</t>
  </si>
  <si>
    <t>RISI MARIE 6X1.5 KG</t>
  </si>
  <si>
    <t>RISI MARIE 6X 2KG</t>
  </si>
  <si>
    <t>S12588</t>
  </si>
  <si>
    <t>RISI MARIE 150 GR</t>
  </si>
  <si>
    <t>S81700</t>
  </si>
  <si>
    <t>RISI MARIE 3-PACK 3X150 GR</t>
  </si>
  <si>
    <t>S6229</t>
  </si>
  <si>
    <t>RISI MARIE 1.5 KG</t>
  </si>
  <si>
    <t>S6222</t>
  </si>
  <si>
    <t>RISI MARIE 2 KG</t>
  </si>
  <si>
    <t>RISI LEMON CREAM RANGE</t>
  </si>
  <si>
    <t>RISI LEMON CREAMS 12X175 GR</t>
  </si>
  <si>
    <t>RISI MULTIPACK COMBO LEMON &amp; MARIE 8x475Gr</t>
  </si>
  <si>
    <t>S12547</t>
  </si>
  <si>
    <t>RISI LEMON CREAMS 175 GR</t>
  </si>
  <si>
    <t>S82783</t>
  </si>
  <si>
    <t>RISI MULTIPACK COMBO LEMON &amp; MARIE 475Gr</t>
  </si>
  <si>
    <t>RISI SELECTED RANGE</t>
  </si>
  <si>
    <t>RISI ASSORTMENT 12X500 GR</t>
  </si>
  <si>
    <t>RISI SHORTBREAD 12x180G</t>
  </si>
  <si>
    <t>RISI SIX LOVE 12x200G</t>
  </si>
  <si>
    <t>S12025</t>
  </si>
  <si>
    <t>RISI ASSORTMENT 500 GR</t>
  </si>
  <si>
    <t>S12124</t>
  </si>
  <si>
    <t>RISI SHORTBREAD 180GR</t>
  </si>
  <si>
    <t>S12141</t>
  </si>
  <si>
    <t>RISI SIX LOVE 200G</t>
  </si>
  <si>
    <t>boca</t>
  </si>
  <si>
    <t>BOCA POPPIES BUTTER 20 x 90 GR</t>
  </si>
  <si>
    <t>BOCA POPPIES CREAM CHEESE AND CHIVES 20 x 90 GR</t>
  </si>
  <si>
    <t>BOCA POPPIES CORN 20 x 90 GR</t>
  </si>
  <si>
    <t>BOCA RILLO SAVOURY CORN 20 x 100 GR</t>
  </si>
  <si>
    <t>BOCA RILLO WHITE CHEDDAR 20 x 100 GR</t>
  </si>
  <si>
    <t>BOCA RILLO TOMATOE AND OREGANO 20 x 100 GR</t>
  </si>
  <si>
    <t>BOCA FLIPO SWEET CHILLI 20 x 100 GR</t>
  </si>
  <si>
    <t>BOCA FLIPO CHEDDAR CHEESE 20 x 100 GR</t>
  </si>
  <si>
    <t>BOCA FLIPO SAVOURY CORN 20 x 100 GR</t>
  </si>
  <si>
    <t>S20312</t>
  </si>
  <si>
    <t>BOCA POPPIES BUTTER 90 GR</t>
  </si>
  <si>
    <t>S20336</t>
  </si>
  <si>
    <t>BOCA POPPIES CREAM CHEESE AND CHIVES 90 GR</t>
  </si>
  <si>
    <t>S20350</t>
  </si>
  <si>
    <t>BOCA POPPIES CORN 90 GR</t>
  </si>
  <si>
    <t>S20374</t>
  </si>
  <si>
    <t>BOCA RILLO SAVOURY CORN 100 GR</t>
  </si>
  <si>
    <t>S20398</t>
  </si>
  <si>
    <t>BOCA RILLO WHITE CHEDDAR 100 GR</t>
  </si>
  <si>
    <t>S20411</t>
  </si>
  <si>
    <t>BOCA RILLO TOMATOE AND OREGANO 100 GR</t>
  </si>
  <si>
    <t>S20428</t>
  </si>
  <si>
    <t>BOCA FLIPO SWEET CHILLI 100 GR</t>
  </si>
  <si>
    <t>S20435</t>
  </si>
  <si>
    <t>BOCA FLIPO CHEDDAR CHEESE 100 GR</t>
  </si>
  <si>
    <t>S20442</t>
  </si>
  <si>
    <t>BOCA FLIPO SAVOURY CORN 100 GR</t>
  </si>
  <si>
    <t>CUETARA HEALTHY RANGE</t>
  </si>
  <si>
    <t>S43732</t>
  </si>
  <si>
    <t>DIGESTA LIGHT - DIGESTIVE 0% 400GR</t>
  </si>
  <si>
    <t>S43741</t>
  </si>
  <si>
    <t>DIGESTA LIGHT - MARIE 0% 200GR</t>
  </si>
  <si>
    <t>S43742</t>
  </si>
  <si>
    <t>DIGESTA LIGHT - MINI COOKIES 0% 120GR</t>
  </si>
  <si>
    <t>S46529</t>
  </si>
  <si>
    <t>DIGESTA DIGESTIVE 200GR</t>
  </si>
  <si>
    <t>CUETARA KIDDIES RANGE</t>
  </si>
  <si>
    <t>S53094</t>
  </si>
  <si>
    <t>CHOCO FLAKES SA 350GR</t>
  </si>
  <si>
    <t>S49899</t>
  </si>
  <si>
    <t>FLAKES COCOA &amp; HAZELNUT CREAM  105GR</t>
  </si>
  <si>
    <t>S50147</t>
  </si>
  <si>
    <t>OCEANIX SNACKING  120G</t>
  </si>
  <si>
    <t>S50299</t>
  </si>
  <si>
    <t>OCEANIX TURTLE EGGS  140GR</t>
  </si>
  <si>
    <t>S50448</t>
  </si>
  <si>
    <t>OCEANIX CEREALES 110GR</t>
  </si>
  <si>
    <t>S57853</t>
  </si>
  <si>
    <t>SHARK BITES 150 GR</t>
  </si>
  <si>
    <t>S38166</t>
  </si>
  <si>
    <t>CHIQUILIN OSITOS CHOCO 160GR</t>
  </si>
  <si>
    <t>S38165</t>
  </si>
  <si>
    <t>CHIQUILIN OSITOS MIEL 160GR</t>
  </si>
  <si>
    <t>S48279</t>
  </si>
  <si>
    <t>CUETARA BOCADITOS LIMON 38GR</t>
  </si>
  <si>
    <t>S49017</t>
  </si>
  <si>
    <t>CUETARA BOCADITOS CHOCO 150 GR</t>
  </si>
  <si>
    <t>S47119</t>
  </si>
  <si>
    <t>CUETARAS BOCADITOS LEMON 150 GR</t>
  </si>
  <si>
    <t>S48282</t>
  </si>
  <si>
    <t>CUETARA BOCADITOS CHOCO 38 GR</t>
  </si>
  <si>
    <t>CUETARA SAVOURY RANGE</t>
  </si>
  <si>
    <t>S49159</t>
  </si>
  <si>
    <t>KRITITAS BOTE 350GR.    LIGA</t>
  </si>
  <si>
    <t>S49455</t>
  </si>
  <si>
    <t>PUB MIX 350GR. LIGA</t>
  </si>
  <si>
    <t>S49219</t>
  </si>
  <si>
    <t>C KRIT SANDWICH QUESO 125GR. LIGA</t>
  </si>
  <si>
    <t>S44648</t>
  </si>
  <si>
    <t>CUETARA CREAM CRACKER  200GR</t>
  </si>
  <si>
    <t>S47642</t>
  </si>
  <si>
    <t>CUETARA CREAM CRACKER INTEGRAL 200GR</t>
  </si>
  <si>
    <t>VALENTINA</t>
  </si>
  <si>
    <t>VPROD0011</t>
  </si>
  <si>
    <t>TOASTED BREAD WITH GARLIC AND PARSLEY (12 x 150 GR)</t>
  </si>
  <si>
    <t>VPROD0033</t>
  </si>
  <si>
    <t>TOASTED BREAD WITH TOMATO AND OREGANO  (12 x 150 GR)</t>
  </si>
  <si>
    <t>VPROD0075</t>
  </si>
  <si>
    <t>TOASTED BREAD WITH ONION  (12 x 150 GR)</t>
  </si>
  <si>
    <t>VPROD0213</t>
  </si>
  <si>
    <t>TOASTED BREAD WITH ROSEMARY (12 x 150 GR)</t>
  </si>
  <si>
    <t>VPROD0284</t>
  </si>
  <si>
    <t>TOASTED BREAD TRUFFLE (12 x 150 GR)</t>
  </si>
  <si>
    <t>VPROD0211</t>
  </si>
  <si>
    <t>TOASTED BREAD SERRANO HAM (12 x 150 GR)</t>
  </si>
  <si>
    <t>VMERC0550</t>
  </si>
  <si>
    <t>THIN BREADSTICKS WITH EXTRA VIRGIN OLIVE OIL AND SALT (10 X 60 GR)</t>
  </si>
  <si>
    <t>VMERC0552</t>
  </si>
  <si>
    <t>THIN BREADSTICKS WITH SUNFLOWER SEEDS AND BLACK SESAME (10 X 60 GR)</t>
  </si>
  <si>
    <t>VMERC0545</t>
  </si>
  <si>
    <t>THIN BREADSTICKS WITH GARLIC AND PARSLEY (10 X 60 GR)</t>
  </si>
  <si>
    <t>VMERC0551</t>
  </si>
  <si>
    <t>THIN BREADSTICKS WITH GREEN OLIVES &amp; SUNFLOWER SEEDS (10 X 60 GR)</t>
  </si>
  <si>
    <t>VMERC0138</t>
  </si>
  <si>
    <t>BREADSTICKS CHOCOLATE (10 X 90 GR)</t>
  </si>
  <si>
    <t>VMERC0263</t>
  </si>
  <si>
    <t>BREADSTICKS SPELT &amp; SEEDS (10 X 75 GR)</t>
  </si>
  <si>
    <t>VMERC0306</t>
  </si>
  <si>
    <t>SNACK BITES OF TOMATO  AND OREGANO (16 X 80 GR)</t>
  </si>
  <si>
    <t>VMERC0553</t>
  </si>
  <si>
    <t>SANCKS BITES JALAPEÑO&amp;LIMA (16 X 80 GR)</t>
  </si>
  <si>
    <t>VMERC0307</t>
  </si>
  <si>
    <t>SNACK BITES PIZZA (16 X 80 GR)</t>
  </si>
  <si>
    <t>VMERC0564</t>
  </si>
  <si>
    <t>SWEDISH BREAD CLASSIC 14 X 250 GR</t>
  </si>
  <si>
    <t>VMERC0566</t>
  </si>
  <si>
    <t>SWEDISH BREAD MULTIGRAIN 14 X 250 GR</t>
  </si>
  <si>
    <t>VMERC0554</t>
  </si>
  <si>
    <t>SESAME CRACKERS (16 X 250 GR)</t>
  </si>
  <si>
    <t>VMERC0232</t>
  </si>
  <si>
    <t>PICOS CLASSICS (12 X 250 GR)</t>
  </si>
  <si>
    <t>VMERC0231</t>
  </si>
  <si>
    <t>PICOS WHOLEMEAL (12 X 250 GR)</t>
  </si>
  <si>
    <t>SVPROD0011</t>
  </si>
  <si>
    <t>TOASTED BREAD WITH GARLIC AND PARSLEY (150 GR)</t>
  </si>
  <si>
    <t>SVPROD0033</t>
  </si>
  <si>
    <t>TOASTED BREAD WITH TOMATO AND OREGANO  (150 GR)</t>
  </si>
  <si>
    <t>SVPROD0075</t>
  </si>
  <si>
    <t>TOASTED BREAD WITH ONION  (150 GR)</t>
  </si>
  <si>
    <t>SVPROD0213</t>
  </si>
  <si>
    <t>TOASTED BREAD WITH ROSEMARY (150 GR)</t>
  </si>
  <si>
    <t>SVPROD0284</t>
  </si>
  <si>
    <t>TOASTED BREAD TRUFFLE (150 GR)</t>
  </si>
  <si>
    <t>SVPROD0211</t>
  </si>
  <si>
    <t>TOASTED BREAD SERRANO HAM (150 GR)</t>
  </si>
  <si>
    <t>SVMERC0550</t>
  </si>
  <si>
    <t>THIN BREADSTICKS WITH EXTRA VIRGIN OLIVE OIL AND SALT (60 GR)</t>
  </si>
  <si>
    <t>SVMERC0552</t>
  </si>
  <si>
    <t>THIN BREADSTICKS WITH SUNFLOWER SEEDS AND BLACK SESAME (60 GR)</t>
  </si>
  <si>
    <t>SVMERC0545</t>
  </si>
  <si>
    <t>THIN BREADSTICKS WITH GARLIC AND PARSLEY (60 GR)</t>
  </si>
  <si>
    <t>SVMERC0551</t>
  </si>
  <si>
    <t>THIN BREADSTICKS WITH GREEN OLIVES &amp; SUNFLOWER SEEDS (60 GR)</t>
  </si>
  <si>
    <t>SVMERC0138</t>
  </si>
  <si>
    <t>BREADSTICKS CHOCOLATE (90 GR)</t>
  </si>
  <si>
    <t>SVMERC0263</t>
  </si>
  <si>
    <t>BREADSTICKS SPELT &amp; SEEDS (75 GR)</t>
  </si>
  <si>
    <t>SVMERC0306</t>
  </si>
  <si>
    <t>SNACK BITES OF TOMATO  AND OREGANO (80 GR)</t>
  </si>
  <si>
    <t>SVMERC0553</t>
  </si>
  <si>
    <t>SANCKS BITES JALAPEÑO&amp;LIMA (80 GR)</t>
  </si>
  <si>
    <t>SVMERC0307</t>
  </si>
  <si>
    <t>SNACK BITES PIZZA (80 GR)</t>
  </si>
  <si>
    <t>SVMERC0564</t>
  </si>
  <si>
    <t>SWEDISH BREAD CLASSIC 250 GR</t>
  </si>
  <si>
    <t>SVMERC0566</t>
  </si>
  <si>
    <t>SWEDISH BREAD MULTIGRAIN 250 GR</t>
  </si>
  <si>
    <t>SVMERC0554</t>
  </si>
  <si>
    <t>SESAME CRACKERS (250 GR)</t>
  </si>
  <si>
    <t>SVMERC0232</t>
  </si>
  <si>
    <t>PICOS CLASSICS (250 GR)</t>
  </si>
  <si>
    <t>SVMERC0231</t>
  </si>
  <si>
    <t>PICOS WHOLEMEAL (250 GR)</t>
  </si>
  <si>
    <t>TASTY TREATS ROSKYS RANGE</t>
  </si>
  <si>
    <t xml:space="preserve">TT ROSKYS CHOCOLATE 16 x 350 GR </t>
  </si>
  <si>
    <t xml:space="preserve">TT ROSKYS COCONUT 16 x 350 GR </t>
  </si>
  <si>
    <t xml:space="preserve">TT ROSKYS GINGER 16 x 350 GR </t>
  </si>
  <si>
    <t xml:space="preserve">TT ROSKYS BUTTER MILK 16 x 350 GR </t>
  </si>
  <si>
    <t>S16459</t>
  </si>
  <si>
    <t xml:space="preserve">TT ROSKYS CHOCOLATE 350 GR </t>
  </si>
  <si>
    <t>S16466</t>
  </si>
  <si>
    <t xml:space="preserve">TT ROSKYS COCONUT 350 GR </t>
  </si>
  <si>
    <t>S16473</t>
  </si>
  <si>
    <t xml:space="preserve">TT ROSKYS GINGER 350 GR </t>
  </si>
  <si>
    <t>S16480</t>
  </si>
  <si>
    <t xml:space="preserve">TT ROSKYS BUTTER MILK 350 GR </t>
  </si>
  <si>
    <t>*PRICES VALID FROM 6 MAY 2024 IN THE COOKIE SHOP AND IN CONTINENTAL BRANDS ONLINE STORE</t>
  </si>
  <si>
    <t>*PRICES VALID FROM 7 MAY 2025 IN THE COOKIE SHOP AND IN CONTINENTAL BRANDS ONLINE STORE</t>
  </si>
  <si>
    <t>TT CHEZZY BITES 6 PACK SWEET &amp; SMOKEY BBQ 16x6x30GR</t>
  </si>
  <si>
    <t>TT CHEEZY BITES SWEET &amp; SMOKEY BBQ 36X30GR</t>
  </si>
  <si>
    <t>FROM 7 MAY 2025</t>
  </si>
  <si>
    <t>BOCA POPPIES CARAMEL 24 X 50 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</si>
</sst>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0"/>
      <color indexed="18"/>
      <name val="Calibri"/>
      <family val="2"/>
    </font>
    <font>
      <u/>
      <sz val="10"/>
      <name val="Calibri"/>
      <family val="2"/>
    </font>
    <font>
      <sz val="11"/>
      <name val="Calibri"/>
      <family val="2"/>
    </font>
    <font>
      <b/>
      <u/>
      <sz val="10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43" fontId="5" fillId="2" borderId="3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164" fontId="3" fillId="0" borderId="5" xfId="1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164" fontId="3" fillId="0" borderId="8" xfId="1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164" fontId="3" fillId="0" borderId="11" xfId="1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164" fontId="3" fillId="0" borderId="17" xfId="1" applyNumberFormat="1" applyFont="1" applyBorder="1" applyAlignment="1">
      <alignment horizontal="center" vertical="center"/>
    </xf>
    <xf numFmtId="164" fontId="3" fillId="0" borderId="19" xfId="1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6" fillId="3" borderId="21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vertical="center" wrapText="1"/>
    </xf>
    <xf numFmtId="0" fontId="6" fillId="3" borderId="23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164" fontId="3" fillId="0" borderId="5" xfId="1" applyNumberFormat="1" applyFont="1" applyBorder="1" applyAlignment="1" applyProtection="1">
      <alignment horizontal="center" vertical="center" wrapText="1"/>
    </xf>
    <xf numFmtId="0" fontId="3" fillId="4" borderId="9" xfId="0" applyFont="1" applyFill="1" applyBorder="1" applyAlignment="1">
      <alignment vertical="center" wrapText="1"/>
    </xf>
    <xf numFmtId="164" fontId="3" fillId="0" borderId="8" xfId="1" applyNumberFormat="1" applyFont="1" applyBorder="1" applyAlignment="1" applyProtection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vertical="center" wrapText="1"/>
    </xf>
    <xf numFmtId="164" fontId="3" fillId="0" borderId="11" xfId="1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20" xfId="0" applyFont="1" applyFill="1" applyBorder="1" applyAlignment="1">
      <alignment vertical="center" wrapText="1"/>
    </xf>
    <xf numFmtId="164" fontId="3" fillId="0" borderId="19" xfId="1" applyNumberFormat="1" applyFont="1" applyBorder="1" applyAlignment="1">
      <alignment horizontal="center" vertical="center" wrapText="1"/>
    </xf>
    <xf numFmtId="164" fontId="7" fillId="0" borderId="5" xfId="1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3" borderId="27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164" fontId="3" fillId="0" borderId="17" xfId="1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/>
    </xf>
    <xf numFmtId="2" fontId="3" fillId="0" borderId="30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2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164" fontId="3" fillId="0" borderId="33" xfId="1" applyNumberFormat="1" applyFont="1" applyBorder="1" applyAlignment="1">
      <alignment horizontal="center" vertical="center"/>
    </xf>
    <xf numFmtId="2" fontId="3" fillId="0" borderId="33" xfId="0" applyNumberFormat="1" applyFont="1" applyBorder="1" applyAlignment="1">
      <alignment horizontal="center" vertical="center"/>
    </xf>
    <xf numFmtId="2" fontId="3" fillId="0" borderId="28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9" fillId="0" borderId="0" xfId="2"/>
    <xf numFmtId="0" fontId="3" fillId="0" borderId="0" xfId="0" applyFont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7" Type="http://schemas.openxmlformats.org/officeDocument/2006/relationships/image" Target="../media/image6.png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jpeg"/><Relationship Id="rId5" Type="http://schemas.openxmlformats.org/officeDocument/2006/relationships/image" Target="../media/image4.png"/><Relationship Id="rId4" Type="http://schemas.openxmlformats.org/officeDocument/2006/relationships/image" Target="../media/image7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7</xdr:row>
      <xdr:rowOff>46994</xdr:rowOff>
    </xdr:from>
    <xdr:to>
      <xdr:col>0</xdr:col>
      <xdr:colOff>1266825</xdr:colOff>
      <xdr:row>7</xdr:row>
      <xdr:rowOff>581011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0D13D9-5003-403C-B8DA-F982BDA83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418594"/>
          <a:ext cx="1190625" cy="53401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84</xdr:row>
      <xdr:rowOff>66675</xdr:rowOff>
    </xdr:from>
    <xdr:to>
      <xdr:col>0</xdr:col>
      <xdr:colOff>1108232</xdr:colOff>
      <xdr:row>84</xdr:row>
      <xdr:rowOff>666749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79A6CC-9B87-414B-B69F-2A591B868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7736800"/>
          <a:ext cx="1012982" cy="600074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109</xdr:row>
      <xdr:rowOff>19050</xdr:rowOff>
    </xdr:from>
    <xdr:to>
      <xdr:col>0</xdr:col>
      <xdr:colOff>1087174</xdr:colOff>
      <xdr:row>109</xdr:row>
      <xdr:rowOff>634312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9A6B8FE-E79D-433E-8456-AFD8E2911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6404550"/>
          <a:ext cx="887149" cy="615262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134</xdr:row>
      <xdr:rowOff>66675</xdr:rowOff>
    </xdr:from>
    <xdr:to>
      <xdr:col>0</xdr:col>
      <xdr:colOff>1070504</xdr:colOff>
      <xdr:row>134</xdr:row>
      <xdr:rowOff>612985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319CC4B-37AA-43ED-804F-1A229247D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2400" y="55597425"/>
          <a:ext cx="918104" cy="54631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122</xdr:row>
      <xdr:rowOff>47624</xdr:rowOff>
    </xdr:from>
    <xdr:to>
      <xdr:col>0</xdr:col>
      <xdr:colOff>1108523</xdr:colOff>
      <xdr:row>122</xdr:row>
      <xdr:rowOff>733423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A4E0C33-D9FA-2CBF-5281-11CFFE468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1186099"/>
          <a:ext cx="822773" cy="685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438150</xdr:colOff>
      <xdr:row>0</xdr:row>
      <xdr:rowOff>38100</xdr:rowOff>
    </xdr:from>
    <xdr:to>
      <xdr:col>1</xdr:col>
      <xdr:colOff>3430625</xdr:colOff>
      <xdr:row>6</xdr:row>
      <xdr:rowOff>57755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A7435520-F1EB-E969-C702-7E348732D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866900" y="38100"/>
          <a:ext cx="2992475" cy="11912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7</xdr:row>
      <xdr:rowOff>46994</xdr:rowOff>
    </xdr:from>
    <xdr:to>
      <xdr:col>0</xdr:col>
      <xdr:colOff>1266825</xdr:colOff>
      <xdr:row>7</xdr:row>
      <xdr:rowOff>619125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568181-2AED-4678-BB5C-FE49527B5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418594"/>
          <a:ext cx="1190625" cy="57213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81</xdr:row>
      <xdr:rowOff>66676</xdr:rowOff>
    </xdr:from>
    <xdr:to>
      <xdr:col>0</xdr:col>
      <xdr:colOff>1108232</xdr:colOff>
      <xdr:row>81</xdr:row>
      <xdr:rowOff>619126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A93C4A-7105-4886-AFE4-E21920DC5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7736801"/>
          <a:ext cx="1012982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106</xdr:row>
      <xdr:rowOff>19051</xdr:rowOff>
    </xdr:from>
    <xdr:to>
      <xdr:col>0</xdr:col>
      <xdr:colOff>1087174</xdr:colOff>
      <xdr:row>106</xdr:row>
      <xdr:rowOff>590551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CAE23D1-E8F3-4425-91C9-6D7973A53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6404551"/>
          <a:ext cx="887149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133</xdr:row>
      <xdr:rowOff>47794</xdr:rowOff>
    </xdr:from>
    <xdr:to>
      <xdr:col>0</xdr:col>
      <xdr:colOff>1200150</xdr:colOff>
      <xdr:row>134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F180ABE-C7AF-48AD-B981-11BBB065E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5586819"/>
          <a:ext cx="1133475" cy="628481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160</xdr:row>
      <xdr:rowOff>66675</xdr:rowOff>
    </xdr:from>
    <xdr:to>
      <xdr:col>0</xdr:col>
      <xdr:colOff>1070504</xdr:colOff>
      <xdr:row>160</xdr:row>
      <xdr:rowOff>619125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F21903C-DA72-49A2-9F89-E64578E35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2400" y="55683150"/>
          <a:ext cx="918104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122</xdr:row>
      <xdr:rowOff>47625</xdr:rowOff>
    </xdr:from>
    <xdr:to>
      <xdr:col>0</xdr:col>
      <xdr:colOff>1108523</xdr:colOff>
      <xdr:row>122</xdr:row>
      <xdr:rowOff>742951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308778E-679B-43C8-8269-FE89DA2AF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1186100"/>
          <a:ext cx="822773" cy="695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628650</xdr:colOff>
      <xdr:row>0</xdr:row>
      <xdr:rowOff>0</xdr:rowOff>
    </xdr:from>
    <xdr:to>
      <xdr:col>1</xdr:col>
      <xdr:colOff>2192375</xdr:colOff>
      <xdr:row>6</xdr:row>
      <xdr:rowOff>48230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0617A02-0EE8-43FF-AA91-590C55826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28650" y="0"/>
          <a:ext cx="2992475" cy="12198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016\folderredir\srv2016\Accountmate%20Reports\1.%20CONTRIBUTION%20REPORTS\CANDIDO\F.%20shop%20&amp;%20STAFF\Pricing%20Effective%2006-05-2024\Pricing%20F%20Shop%20for%20MAY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016\folderredir\srv2016\Accountmate%20Reports\1.%20CONTRIBUTION%20REPORTS\CANDIDO\F.%20shop%20&amp;%20STAFF\Pricing%20Effective%2006-05-2024\pricing%20F%20Shop%20&amp;%20Staff%20open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58"/>
  <sheetViews>
    <sheetView tabSelected="1" zoomScaleNormal="100" workbookViewId="0">
      <selection activeCell="F134" sqref="F134"/>
    </sheetView>
  </sheetViews>
  <sheetFormatPr defaultColWidth="8.85546875" defaultRowHeight="15" x14ac:dyDescent="0.25"/>
  <cols>
    <col min="1" max="1" width="21.42578125" customWidth="1"/>
    <col min="2" max="2" width="62" bestFit="1" customWidth="1"/>
    <col min="3" max="3" width="7.42578125" bestFit="1" customWidth="1"/>
    <col min="4" max="7" width="14.42578125" customWidth="1"/>
  </cols>
  <sheetData>
    <row r="2" spans="1:7" x14ac:dyDescent="0.25">
      <c r="B2" s="84"/>
    </row>
    <row r="5" spans="1:7" ht="15.75" thickBot="1" x14ac:dyDescent="0.3"/>
    <row r="6" spans="1:7" ht="16.5" thickBot="1" x14ac:dyDescent="0.3">
      <c r="A6" s="3"/>
      <c r="B6" s="3"/>
      <c r="C6" s="4"/>
      <c r="D6" s="86" t="s">
        <v>0</v>
      </c>
      <c r="E6" s="87"/>
      <c r="F6" s="86" t="s">
        <v>1</v>
      </c>
      <c r="G6" s="87"/>
    </row>
    <row r="7" spans="1:7" ht="15.75" thickBot="1" x14ac:dyDescent="0.3">
      <c r="A7" s="1"/>
      <c r="B7" s="1"/>
      <c r="C7" s="2"/>
      <c r="D7" s="88" t="s">
        <v>436</v>
      </c>
      <c r="E7" s="89"/>
      <c r="F7" s="88" t="s">
        <v>436</v>
      </c>
      <c r="G7" s="89"/>
    </row>
    <row r="8" spans="1:7" ht="56.25" customHeight="1" thickBot="1" x14ac:dyDescent="0.3">
      <c r="A8" s="61"/>
      <c r="B8" s="62" t="s">
        <v>4</v>
      </c>
      <c r="C8" s="5" t="s">
        <v>5</v>
      </c>
      <c r="D8" s="62" t="s">
        <v>6</v>
      </c>
      <c r="E8" s="62" t="s">
        <v>7</v>
      </c>
      <c r="F8" s="62" t="s">
        <v>6</v>
      </c>
      <c r="G8" s="62" t="s">
        <v>7</v>
      </c>
    </row>
    <row r="9" spans="1:7" ht="15.75" thickBot="1" x14ac:dyDescent="0.3">
      <c r="A9" s="63" t="s">
        <v>8</v>
      </c>
      <c r="B9" s="7" t="s">
        <v>9</v>
      </c>
      <c r="C9" s="8"/>
      <c r="D9" s="64"/>
      <c r="E9" s="9"/>
      <c r="F9" s="64"/>
      <c r="G9" s="9"/>
    </row>
    <row r="10" spans="1:7" x14ac:dyDescent="0.25">
      <c r="A10" s="65">
        <v>45438</v>
      </c>
      <c r="B10" s="10" t="s">
        <v>10</v>
      </c>
      <c r="C10" s="11">
        <v>3.5999999999999961</v>
      </c>
      <c r="D10" s="12">
        <v>147.82608695652175</v>
      </c>
      <c r="E10" s="12">
        <v>170</v>
      </c>
      <c r="F10" s="12">
        <f>D10*1.05</f>
        <v>155.21739130434784</v>
      </c>
      <c r="G10" s="13">
        <f>F10*1.15</f>
        <v>178.5</v>
      </c>
    </row>
    <row r="11" spans="1:7" x14ac:dyDescent="0.25">
      <c r="A11" s="66">
        <v>45469</v>
      </c>
      <c r="B11" s="14" t="s">
        <v>11</v>
      </c>
      <c r="C11" s="15">
        <v>3.6</v>
      </c>
      <c r="D11" s="23">
        <v>147.82608695652175</v>
      </c>
      <c r="E11" s="23">
        <v>170</v>
      </c>
      <c r="F11" s="16">
        <f t="shared" ref="F11:F45" si="0">D11*1.05</f>
        <v>155.21739130434784</v>
      </c>
      <c r="G11" s="17">
        <f t="shared" ref="G11:G45" si="1">F11*1.15</f>
        <v>178.5</v>
      </c>
    </row>
    <row r="12" spans="1:7" x14ac:dyDescent="0.25">
      <c r="A12" s="66">
        <v>45476</v>
      </c>
      <c r="B12" s="14" t="s">
        <v>12</v>
      </c>
      <c r="C12" s="15">
        <v>3.5999999999999952</v>
      </c>
      <c r="D12" s="23">
        <v>147.82608695652175</v>
      </c>
      <c r="E12" s="16">
        <v>170</v>
      </c>
      <c r="F12" s="16">
        <f t="shared" si="0"/>
        <v>155.21739130434784</v>
      </c>
      <c r="G12" s="17">
        <f t="shared" si="1"/>
        <v>178.5</v>
      </c>
    </row>
    <row r="13" spans="1:7" x14ac:dyDescent="0.25">
      <c r="A13" s="66">
        <v>45445</v>
      </c>
      <c r="B13" s="14" t="s">
        <v>13</v>
      </c>
      <c r="C13" s="15">
        <v>3.6</v>
      </c>
      <c r="D13" s="23">
        <v>147.82608695652175</v>
      </c>
      <c r="E13" s="16">
        <v>170</v>
      </c>
      <c r="F13" s="16">
        <f t="shared" si="0"/>
        <v>155.21739130434784</v>
      </c>
      <c r="G13" s="17">
        <f t="shared" si="1"/>
        <v>178.5</v>
      </c>
    </row>
    <row r="14" spans="1:7" x14ac:dyDescent="0.25">
      <c r="A14" s="66">
        <v>45452</v>
      </c>
      <c r="B14" s="14" t="s">
        <v>14</v>
      </c>
      <c r="C14" s="15">
        <v>3.6</v>
      </c>
      <c r="D14" s="23">
        <v>147.82608695652175</v>
      </c>
      <c r="E14" s="23">
        <v>170</v>
      </c>
      <c r="F14" s="16">
        <f t="shared" si="0"/>
        <v>155.21739130434784</v>
      </c>
      <c r="G14" s="17">
        <f t="shared" si="1"/>
        <v>178.5</v>
      </c>
    </row>
    <row r="15" spans="1:7" ht="15.75" thickBot="1" x14ac:dyDescent="0.3">
      <c r="A15" s="67">
        <v>45421</v>
      </c>
      <c r="B15" s="18" t="s">
        <v>15</v>
      </c>
      <c r="C15" s="19">
        <v>3.5999999999999996</v>
      </c>
      <c r="D15" s="23">
        <v>147.82608695652175</v>
      </c>
      <c r="E15" s="24">
        <v>170</v>
      </c>
      <c r="F15" s="20">
        <f t="shared" si="0"/>
        <v>155.21739130434784</v>
      </c>
      <c r="G15" s="21">
        <f t="shared" si="1"/>
        <v>178.5</v>
      </c>
    </row>
    <row r="16" spans="1:7" x14ac:dyDescent="0.25">
      <c r="A16" s="65">
        <v>12438</v>
      </c>
      <c r="B16" s="10" t="s">
        <v>28</v>
      </c>
      <c r="C16" s="11">
        <v>3.8400000000000003</v>
      </c>
      <c r="D16" s="12">
        <v>151.30434782608697</v>
      </c>
      <c r="E16" s="12">
        <v>174</v>
      </c>
      <c r="F16" s="12">
        <f t="shared" si="0"/>
        <v>158.86956521739131</v>
      </c>
      <c r="G16" s="13">
        <f t="shared" si="1"/>
        <v>182.7</v>
      </c>
    </row>
    <row r="17" spans="1:7" x14ac:dyDescent="0.25">
      <c r="A17" s="66">
        <v>12469</v>
      </c>
      <c r="B17" s="14" t="s">
        <v>29</v>
      </c>
      <c r="C17" s="15">
        <v>3.84</v>
      </c>
      <c r="D17" s="16">
        <v>151.30434782608697</v>
      </c>
      <c r="E17" s="16">
        <v>174</v>
      </c>
      <c r="F17" s="16">
        <f t="shared" si="0"/>
        <v>158.86956521739131</v>
      </c>
      <c r="G17" s="17">
        <f t="shared" si="1"/>
        <v>182.7</v>
      </c>
    </row>
    <row r="18" spans="1:7" x14ac:dyDescent="0.25">
      <c r="A18" s="66">
        <v>12476</v>
      </c>
      <c r="B18" s="14" t="s">
        <v>30</v>
      </c>
      <c r="C18" s="15">
        <v>3.84</v>
      </c>
      <c r="D18" s="16">
        <v>151.30434782608697</v>
      </c>
      <c r="E18" s="16">
        <v>174</v>
      </c>
      <c r="F18" s="16">
        <f t="shared" si="0"/>
        <v>158.86956521739131</v>
      </c>
      <c r="G18" s="17">
        <f t="shared" si="1"/>
        <v>182.7</v>
      </c>
    </row>
    <row r="19" spans="1:7" x14ac:dyDescent="0.25">
      <c r="A19" s="66">
        <v>12445</v>
      </c>
      <c r="B19" s="14" t="s">
        <v>31</v>
      </c>
      <c r="C19" s="15">
        <v>3.84</v>
      </c>
      <c r="D19" s="16">
        <v>151.30434782608697</v>
      </c>
      <c r="E19" s="16">
        <v>174</v>
      </c>
      <c r="F19" s="16">
        <f t="shared" si="0"/>
        <v>158.86956521739131</v>
      </c>
      <c r="G19" s="17">
        <f t="shared" si="1"/>
        <v>182.7</v>
      </c>
    </row>
    <row r="20" spans="1:7" x14ac:dyDescent="0.25">
      <c r="A20" s="66">
        <v>12452</v>
      </c>
      <c r="B20" s="14" t="s">
        <v>32</v>
      </c>
      <c r="C20" s="15">
        <v>3.84</v>
      </c>
      <c r="D20" s="16">
        <v>151.30434782608697</v>
      </c>
      <c r="E20" s="16">
        <v>174</v>
      </c>
      <c r="F20" s="16">
        <f t="shared" si="0"/>
        <v>158.86956521739131</v>
      </c>
      <c r="G20" s="17">
        <f t="shared" si="1"/>
        <v>182.7</v>
      </c>
    </row>
    <row r="21" spans="1:7" ht="15.75" thickBot="1" x14ac:dyDescent="0.3">
      <c r="A21" s="67">
        <v>12421</v>
      </c>
      <c r="B21" s="18" t="s">
        <v>33</v>
      </c>
      <c r="C21" s="19">
        <v>3.8400000000000003</v>
      </c>
      <c r="D21" s="23">
        <v>151.30434782608697</v>
      </c>
      <c r="E21" s="24">
        <v>174</v>
      </c>
      <c r="F21" s="20">
        <f t="shared" si="0"/>
        <v>158.86956521739131</v>
      </c>
      <c r="G21" s="21">
        <f t="shared" si="1"/>
        <v>182.7</v>
      </c>
    </row>
    <row r="22" spans="1:7" x14ac:dyDescent="0.25">
      <c r="A22" s="65">
        <v>24971</v>
      </c>
      <c r="B22" s="10" t="s">
        <v>46</v>
      </c>
      <c r="C22" s="11">
        <v>1.92</v>
      </c>
      <c r="D22" s="12">
        <v>100.00000000000001</v>
      </c>
      <c r="E22" s="12">
        <v>115</v>
      </c>
      <c r="F22" s="12">
        <f t="shared" si="0"/>
        <v>105.00000000000001</v>
      </c>
      <c r="G22" s="13">
        <f t="shared" si="1"/>
        <v>120.75</v>
      </c>
    </row>
    <row r="23" spans="1:7" ht="15.75" thickBot="1" x14ac:dyDescent="0.3">
      <c r="A23" s="68">
        <v>24988</v>
      </c>
      <c r="B23" s="69" t="s">
        <v>47</v>
      </c>
      <c r="C23" s="22">
        <v>1.92</v>
      </c>
      <c r="D23" s="23">
        <v>100.00000000000001</v>
      </c>
      <c r="E23" s="24">
        <v>115</v>
      </c>
      <c r="F23" s="23">
        <f t="shared" si="0"/>
        <v>105.00000000000001</v>
      </c>
      <c r="G23" s="24">
        <f t="shared" si="1"/>
        <v>120.75</v>
      </c>
    </row>
    <row r="24" spans="1:7" ht="15.75" thickBot="1" x14ac:dyDescent="0.3">
      <c r="A24" s="6"/>
      <c r="B24" s="7" t="s">
        <v>52</v>
      </c>
      <c r="C24" s="8"/>
      <c r="D24" s="8"/>
      <c r="E24" s="9"/>
      <c r="F24" s="8"/>
      <c r="G24" s="9"/>
    </row>
    <row r="25" spans="1:7" x14ac:dyDescent="0.25">
      <c r="A25" s="65">
        <v>24189</v>
      </c>
      <c r="B25" s="10" t="s">
        <v>53</v>
      </c>
      <c r="C25" s="11">
        <v>2.3999999999999919</v>
      </c>
      <c r="D25" s="12">
        <v>130.43478260869566</v>
      </c>
      <c r="E25" s="12">
        <v>150</v>
      </c>
      <c r="F25" s="12">
        <f t="shared" si="0"/>
        <v>136.95652173913044</v>
      </c>
      <c r="G25" s="13">
        <f t="shared" si="1"/>
        <v>157.5</v>
      </c>
    </row>
    <row r="26" spans="1:7" x14ac:dyDescent="0.25">
      <c r="A26" s="66">
        <v>24196</v>
      </c>
      <c r="B26" s="14" t="s">
        <v>54</v>
      </c>
      <c r="C26" s="15">
        <v>2.4000000000000004</v>
      </c>
      <c r="D26" s="23">
        <v>130.43478260869566</v>
      </c>
      <c r="E26" s="23">
        <v>150</v>
      </c>
      <c r="F26" s="16">
        <f t="shared" si="0"/>
        <v>136.95652173913044</v>
      </c>
      <c r="G26" s="17">
        <f t="shared" si="1"/>
        <v>157.5</v>
      </c>
    </row>
    <row r="27" spans="1:7" x14ac:dyDescent="0.25">
      <c r="A27" s="66">
        <v>24202</v>
      </c>
      <c r="B27" s="14" t="s">
        <v>55</v>
      </c>
      <c r="C27" s="15">
        <v>2.399999999999995</v>
      </c>
      <c r="D27" s="16">
        <v>130.43478260869566</v>
      </c>
      <c r="E27" s="16">
        <v>150</v>
      </c>
      <c r="F27" s="16">
        <f t="shared" si="0"/>
        <v>136.95652173913044</v>
      </c>
      <c r="G27" s="17">
        <f t="shared" si="1"/>
        <v>157.5</v>
      </c>
    </row>
    <row r="28" spans="1:7" x14ac:dyDescent="0.25">
      <c r="A28" s="66">
        <v>24995</v>
      </c>
      <c r="B28" s="14" t="s">
        <v>56</v>
      </c>
      <c r="C28" s="15">
        <v>1.92</v>
      </c>
      <c r="D28" s="16">
        <v>153.04347826086959</v>
      </c>
      <c r="E28" s="16">
        <v>176</v>
      </c>
      <c r="F28" s="16">
        <f t="shared" si="0"/>
        <v>160.69565217391309</v>
      </c>
      <c r="G28" s="17">
        <f t="shared" si="1"/>
        <v>184.80000000000004</v>
      </c>
    </row>
    <row r="29" spans="1:7" ht="15.75" thickBot="1" x14ac:dyDescent="0.3">
      <c r="A29" s="67">
        <v>24008</v>
      </c>
      <c r="B29" s="18" t="s">
        <v>57</v>
      </c>
      <c r="C29" s="19">
        <v>1.92</v>
      </c>
      <c r="D29" s="23">
        <v>153.04347826086959</v>
      </c>
      <c r="E29" s="24">
        <v>176</v>
      </c>
      <c r="F29" s="20">
        <f t="shared" si="0"/>
        <v>160.69565217391309</v>
      </c>
      <c r="G29" s="21">
        <f t="shared" si="1"/>
        <v>184.80000000000004</v>
      </c>
    </row>
    <row r="30" spans="1:7" ht="15.75" thickBot="1" x14ac:dyDescent="0.3">
      <c r="A30" s="6"/>
      <c r="B30" s="7" t="s">
        <v>68</v>
      </c>
      <c r="C30" s="8"/>
      <c r="D30" s="8"/>
      <c r="E30" s="9"/>
      <c r="F30" s="8"/>
      <c r="G30" s="9"/>
    </row>
    <row r="31" spans="1:7" x14ac:dyDescent="0.25">
      <c r="A31" s="65">
        <v>36261</v>
      </c>
      <c r="B31" s="10" t="s">
        <v>69</v>
      </c>
      <c r="C31" s="11">
        <v>1.08</v>
      </c>
      <c r="D31" s="12">
        <v>71.304347826086968</v>
      </c>
      <c r="E31" s="12">
        <v>82</v>
      </c>
      <c r="F31" s="12">
        <f t="shared" si="0"/>
        <v>74.869565217391326</v>
      </c>
      <c r="G31" s="13">
        <f t="shared" si="1"/>
        <v>86.100000000000023</v>
      </c>
    </row>
    <row r="32" spans="1:7" x14ac:dyDescent="0.25">
      <c r="A32" s="66">
        <v>36278</v>
      </c>
      <c r="B32" s="14" t="s">
        <v>70</v>
      </c>
      <c r="C32" s="15">
        <v>1.08</v>
      </c>
      <c r="D32" s="16">
        <v>71.304347826086968</v>
      </c>
      <c r="E32" s="16">
        <v>82</v>
      </c>
      <c r="F32" s="16">
        <f t="shared" si="0"/>
        <v>74.869565217391326</v>
      </c>
      <c r="G32" s="17">
        <f t="shared" si="1"/>
        <v>86.100000000000023</v>
      </c>
    </row>
    <row r="33" spans="1:7" x14ac:dyDescent="0.25">
      <c r="A33" s="66">
        <v>36285</v>
      </c>
      <c r="B33" s="14" t="s">
        <v>71</v>
      </c>
      <c r="C33" s="15">
        <v>1.0799999999999998</v>
      </c>
      <c r="D33" s="16">
        <v>71.304347826086968</v>
      </c>
      <c r="E33" s="16">
        <v>82</v>
      </c>
      <c r="F33" s="16">
        <f t="shared" si="0"/>
        <v>74.869565217391326</v>
      </c>
      <c r="G33" s="17">
        <f t="shared" si="1"/>
        <v>86.100000000000023</v>
      </c>
    </row>
    <row r="34" spans="1:7" x14ac:dyDescent="0.25">
      <c r="A34" s="66">
        <v>36503</v>
      </c>
      <c r="B34" s="14" t="s">
        <v>435</v>
      </c>
      <c r="C34" s="15">
        <v>1.0799999999999998</v>
      </c>
      <c r="D34" s="16">
        <v>71.304347826086968</v>
      </c>
      <c r="E34" s="16">
        <v>82</v>
      </c>
      <c r="F34" s="16">
        <f t="shared" ref="F34" si="2">D34*1.05</f>
        <v>74.869565217391326</v>
      </c>
      <c r="G34" s="17">
        <f t="shared" ref="G34" si="3">F34*1.15</f>
        <v>86.100000000000023</v>
      </c>
    </row>
    <row r="35" spans="1:7" x14ac:dyDescent="0.25">
      <c r="A35" s="66">
        <v>16490</v>
      </c>
      <c r="B35" s="14" t="s">
        <v>72</v>
      </c>
      <c r="C35" s="15">
        <v>2.8799999999999826</v>
      </c>
      <c r="D35" s="16">
        <v>173.91304347826087</v>
      </c>
      <c r="E35" s="16">
        <v>200</v>
      </c>
      <c r="F35" s="16">
        <f t="shared" si="0"/>
        <v>182.60869565217394</v>
      </c>
      <c r="G35" s="17">
        <f t="shared" si="1"/>
        <v>210</v>
      </c>
    </row>
    <row r="36" spans="1:7" x14ac:dyDescent="0.25">
      <c r="A36" s="66">
        <v>16483</v>
      </c>
      <c r="B36" s="14" t="s">
        <v>73</v>
      </c>
      <c r="C36" s="15">
        <v>2.88</v>
      </c>
      <c r="D36" s="16">
        <v>173.91304347826087</v>
      </c>
      <c r="E36" s="16">
        <v>200</v>
      </c>
      <c r="F36" s="16">
        <f t="shared" si="0"/>
        <v>182.60869565217394</v>
      </c>
      <c r="G36" s="17">
        <f t="shared" si="1"/>
        <v>210</v>
      </c>
    </row>
    <row r="37" spans="1:7" x14ac:dyDescent="0.25">
      <c r="A37" s="66">
        <v>16506</v>
      </c>
      <c r="B37" s="14" t="s">
        <v>74</v>
      </c>
      <c r="C37" s="15">
        <v>2.8799999999999808</v>
      </c>
      <c r="D37" s="16">
        <v>173.91304347826087</v>
      </c>
      <c r="E37" s="16">
        <v>200</v>
      </c>
      <c r="F37" s="16">
        <f t="shared" si="0"/>
        <v>182.60869565217394</v>
      </c>
      <c r="G37" s="17">
        <f t="shared" si="1"/>
        <v>210</v>
      </c>
    </row>
    <row r="38" spans="1:7" x14ac:dyDescent="0.25">
      <c r="A38" s="66">
        <v>16497</v>
      </c>
      <c r="B38" s="14" t="s">
        <v>434</v>
      </c>
      <c r="C38" s="15">
        <v>2.8799999999999808</v>
      </c>
      <c r="D38" s="16">
        <v>173.91304347826087</v>
      </c>
      <c r="E38" s="16">
        <v>200</v>
      </c>
      <c r="F38" s="16">
        <f t="shared" ref="F38" si="4">D38*1.05</f>
        <v>182.60869565217394</v>
      </c>
      <c r="G38" s="17">
        <f t="shared" ref="G38" si="5">F38*1.15</f>
        <v>210</v>
      </c>
    </row>
    <row r="39" spans="1:7" x14ac:dyDescent="0.25">
      <c r="A39" s="66">
        <v>16957</v>
      </c>
      <c r="B39" s="14" t="s">
        <v>75</v>
      </c>
      <c r="C39" s="15">
        <v>2.8799999999999808</v>
      </c>
      <c r="D39" s="16">
        <v>173.91304347826087</v>
      </c>
      <c r="E39" s="16">
        <v>200</v>
      </c>
      <c r="F39" s="16">
        <f t="shared" si="0"/>
        <v>182.60869565217394</v>
      </c>
      <c r="G39" s="17">
        <f t="shared" si="1"/>
        <v>210</v>
      </c>
    </row>
    <row r="40" spans="1:7" ht="15.75" thickBot="1" x14ac:dyDescent="0.3">
      <c r="A40" s="67">
        <v>16964</v>
      </c>
      <c r="B40" s="18" t="s">
        <v>76</v>
      </c>
      <c r="C40" s="19">
        <v>2.8799999999999808</v>
      </c>
      <c r="D40" s="23">
        <v>173.91304347826087</v>
      </c>
      <c r="E40" s="24">
        <v>200</v>
      </c>
      <c r="F40" s="20">
        <f t="shared" si="0"/>
        <v>182.60869565217394</v>
      </c>
      <c r="G40" s="21">
        <f t="shared" si="1"/>
        <v>210</v>
      </c>
    </row>
    <row r="41" spans="1:7" ht="15.75" thickBot="1" x14ac:dyDescent="0.3">
      <c r="A41" s="6"/>
      <c r="B41" s="7" t="s">
        <v>93</v>
      </c>
      <c r="C41" s="8"/>
      <c r="D41" s="8"/>
      <c r="E41" s="9"/>
      <c r="F41" s="8"/>
      <c r="G41" s="9"/>
    </row>
    <row r="42" spans="1:7" x14ac:dyDescent="0.25">
      <c r="A42" s="65">
        <v>12301</v>
      </c>
      <c r="B42" s="10" t="s">
        <v>94</v>
      </c>
      <c r="C42" s="11">
        <v>1.7999999999999967</v>
      </c>
      <c r="D42" s="12">
        <v>125.21739130434784</v>
      </c>
      <c r="E42" s="13">
        <v>144</v>
      </c>
      <c r="F42" s="12">
        <f t="shared" si="0"/>
        <v>131.47826086956525</v>
      </c>
      <c r="G42" s="13">
        <f t="shared" si="1"/>
        <v>151.20000000000002</v>
      </c>
    </row>
    <row r="43" spans="1:7" x14ac:dyDescent="0.25">
      <c r="A43" s="66">
        <v>12083</v>
      </c>
      <c r="B43" s="14" t="s">
        <v>95</v>
      </c>
      <c r="C43" s="15">
        <v>1.8</v>
      </c>
      <c r="D43" s="16">
        <v>125.21739130434784</v>
      </c>
      <c r="E43" s="17">
        <v>144</v>
      </c>
      <c r="F43" s="16">
        <f t="shared" si="0"/>
        <v>131.47826086956525</v>
      </c>
      <c r="G43" s="17">
        <f t="shared" si="1"/>
        <v>151.20000000000002</v>
      </c>
    </row>
    <row r="44" spans="1:7" x14ac:dyDescent="0.25">
      <c r="A44" s="66">
        <v>12045</v>
      </c>
      <c r="B44" s="14" t="s">
        <v>96</v>
      </c>
      <c r="C44" s="15">
        <v>1.7999999999999969</v>
      </c>
      <c r="D44" s="23">
        <v>125.21739130434784</v>
      </c>
      <c r="E44" s="24">
        <v>144</v>
      </c>
      <c r="F44" s="16">
        <f t="shared" si="0"/>
        <v>131.47826086956525</v>
      </c>
      <c r="G44" s="17">
        <f t="shared" si="1"/>
        <v>151.20000000000002</v>
      </c>
    </row>
    <row r="45" spans="1:7" ht="15.75" thickBot="1" x14ac:dyDescent="0.3">
      <c r="A45" s="67">
        <v>12790</v>
      </c>
      <c r="B45" s="18" t="s">
        <v>97</v>
      </c>
      <c r="C45" s="19">
        <v>1.7999999999999829</v>
      </c>
      <c r="D45" s="23">
        <v>125.21739130434784</v>
      </c>
      <c r="E45" s="24">
        <v>144</v>
      </c>
      <c r="F45" s="20">
        <f t="shared" si="0"/>
        <v>131.47826086956525</v>
      </c>
      <c r="G45" s="21">
        <f t="shared" si="1"/>
        <v>151.20000000000002</v>
      </c>
    </row>
    <row r="46" spans="1:7" ht="15.75" thickBot="1" x14ac:dyDescent="0.3">
      <c r="A46" s="6"/>
      <c r="B46" s="7" t="s">
        <v>419</v>
      </c>
      <c r="C46" s="8"/>
      <c r="D46" s="8"/>
      <c r="E46" s="9"/>
      <c r="F46" s="8"/>
      <c r="G46" s="9"/>
    </row>
    <row r="47" spans="1:7" x14ac:dyDescent="0.25">
      <c r="A47" s="65">
        <v>16459</v>
      </c>
      <c r="B47" s="10" t="s">
        <v>420</v>
      </c>
      <c r="C47" s="11">
        <v>5.6</v>
      </c>
      <c r="D47" s="12">
        <v>208.69565217391306</v>
      </c>
      <c r="E47" s="13">
        <v>240</v>
      </c>
      <c r="F47" s="12">
        <f t="shared" ref="F47:F50" si="6">D47*1.05</f>
        <v>219.13043478260872</v>
      </c>
      <c r="G47" s="13">
        <f t="shared" ref="G47:G50" si="7">F47*1.15</f>
        <v>252</v>
      </c>
    </row>
    <row r="48" spans="1:7" x14ac:dyDescent="0.25">
      <c r="A48" s="66">
        <v>16466</v>
      </c>
      <c r="B48" s="14" t="s">
        <v>421</v>
      </c>
      <c r="C48" s="15">
        <v>5.6</v>
      </c>
      <c r="D48" s="16">
        <v>208.69565217391306</v>
      </c>
      <c r="E48" s="17">
        <v>240</v>
      </c>
      <c r="F48" s="16">
        <f t="shared" si="6"/>
        <v>219.13043478260872</v>
      </c>
      <c r="G48" s="17">
        <f t="shared" si="7"/>
        <v>252</v>
      </c>
    </row>
    <row r="49" spans="1:7" x14ac:dyDescent="0.25">
      <c r="A49" s="66">
        <v>16473</v>
      </c>
      <c r="B49" s="14" t="s">
        <v>422</v>
      </c>
      <c r="C49" s="15">
        <v>5.6</v>
      </c>
      <c r="D49" s="16">
        <v>208.69565217391306</v>
      </c>
      <c r="E49" s="17">
        <v>240</v>
      </c>
      <c r="F49" s="16">
        <f t="shared" si="6"/>
        <v>219.13043478260872</v>
      </c>
      <c r="G49" s="17">
        <f t="shared" si="7"/>
        <v>252</v>
      </c>
    </row>
    <row r="50" spans="1:7" ht="15.75" thickBot="1" x14ac:dyDescent="0.3">
      <c r="A50" s="67">
        <v>16480</v>
      </c>
      <c r="B50" s="18" t="s">
        <v>423</v>
      </c>
      <c r="C50" s="19">
        <v>5.6</v>
      </c>
      <c r="D50" s="23">
        <v>208.69565217391306</v>
      </c>
      <c r="E50" s="24">
        <v>240</v>
      </c>
      <c r="F50" s="20">
        <f t="shared" si="6"/>
        <v>219.13043478260872</v>
      </c>
      <c r="G50" s="21">
        <f t="shared" si="7"/>
        <v>252</v>
      </c>
    </row>
    <row r="51" spans="1:7" ht="15.75" thickBot="1" x14ac:dyDescent="0.3">
      <c r="A51" s="6"/>
      <c r="B51" s="7" t="s">
        <v>105</v>
      </c>
      <c r="C51" s="8"/>
      <c r="D51" s="8"/>
      <c r="E51" s="9"/>
      <c r="F51" s="8"/>
      <c r="G51" s="9"/>
    </row>
    <row r="52" spans="1:7" x14ac:dyDescent="0.25">
      <c r="A52" s="65">
        <v>24094</v>
      </c>
      <c r="B52" s="10" t="s">
        <v>106</v>
      </c>
      <c r="C52" s="11">
        <v>2.3999999999999901</v>
      </c>
      <c r="D52" s="12">
        <v>130.43478260869566</v>
      </c>
      <c r="E52" s="13">
        <v>150</v>
      </c>
      <c r="F52" s="12">
        <f t="shared" ref="F52:F89" si="8">D52*1.05</f>
        <v>136.95652173913044</v>
      </c>
      <c r="G52" s="13">
        <f t="shared" ref="G52:G95" si="9">F52*1.15</f>
        <v>157.5</v>
      </c>
    </row>
    <row r="53" spans="1:7" x14ac:dyDescent="0.25">
      <c r="A53" s="66">
        <v>24117</v>
      </c>
      <c r="B53" s="14" t="s">
        <v>107</v>
      </c>
      <c r="C53" s="15">
        <v>2.4</v>
      </c>
      <c r="D53" s="16">
        <v>130.43478260869566</v>
      </c>
      <c r="E53" s="17">
        <v>150</v>
      </c>
      <c r="F53" s="16">
        <f t="shared" si="8"/>
        <v>136.95652173913044</v>
      </c>
      <c r="G53" s="17">
        <f t="shared" si="9"/>
        <v>157.5</v>
      </c>
    </row>
    <row r="54" spans="1:7" ht="15.75" thickBot="1" x14ac:dyDescent="0.3">
      <c r="A54" s="67">
        <v>24100</v>
      </c>
      <c r="B54" s="18" t="s">
        <v>108</v>
      </c>
      <c r="C54" s="19">
        <v>2.4</v>
      </c>
      <c r="D54" s="23">
        <v>130.43478260869566</v>
      </c>
      <c r="E54" s="24">
        <v>150</v>
      </c>
      <c r="F54" s="20">
        <f t="shared" si="8"/>
        <v>136.95652173913044</v>
      </c>
      <c r="G54" s="21">
        <f t="shared" si="9"/>
        <v>157.5</v>
      </c>
    </row>
    <row r="55" spans="1:7" ht="15.75" thickBot="1" x14ac:dyDescent="0.3">
      <c r="A55" s="6"/>
      <c r="B55" s="7" t="s">
        <v>115</v>
      </c>
      <c r="C55" s="8"/>
      <c r="D55" s="8"/>
      <c r="E55" s="9"/>
      <c r="F55" s="8"/>
      <c r="G55" s="9"/>
    </row>
    <row r="56" spans="1:7" x14ac:dyDescent="0.25">
      <c r="A56" s="65">
        <v>20933</v>
      </c>
      <c r="B56" s="10" t="s">
        <v>116</v>
      </c>
      <c r="C56" s="11">
        <v>2</v>
      </c>
      <c r="D56" s="12">
        <v>181.73913043478262</v>
      </c>
      <c r="E56" s="13">
        <v>209</v>
      </c>
      <c r="F56" s="12">
        <f t="shared" si="8"/>
        <v>190.82608695652175</v>
      </c>
      <c r="G56" s="13">
        <f t="shared" si="9"/>
        <v>219.45</v>
      </c>
    </row>
    <row r="57" spans="1:7" x14ac:dyDescent="0.25">
      <c r="A57" s="66">
        <v>20926</v>
      </c>
      <c r="B57" s="14" t="s">
        <v>117</v>
      </c>
      <c r="C57" s="15">
        <v>2</v>
      </c>
      <c r="D57" s="16">
        <v>181.73913043478262</v>
      </c>
      <c r="E57" s="17">
        <v>209</v>
      </c>
      <c r="F57" s="16">
        <f t="shared" si="8"/>
        <v>190.82608695652175</v>
      </c>
      <c r="G57" s="17">
        <f t="shared" si="9"/>
        <v>219.45</v>
      </c>
    </row>
    <row r="58" spans="1:7" ht="15.75" thickBot="1" x14ac:dyDescent="0.3">
      <c r="A58" s="67">
        <v>20940</v>
      </c>
      <c r="B58" s="18" t="s">
        <v>118</v>
      </c>
      <c r="C58" s="19">
        <v>2</v>
      </c>
      <c r="D58" s="23">
        <v>181.73913043478262</v>
      </c>
      <c r="E58" s="24">
        <v>209</v>
      </c>
      <c r="F58" s="20">
        <f t="shared" si="8"/>
        <v>190.82608695652175</v>
      </c>
      <c r="G58" s="21">
        <f t="shared" si="9"/>
        <v>219.45</v>
      </c>
    </row>
    <row r="59" spans="1:7" ht="15.75" thickBot="1" x14ac:dyDescent="0.3">
      <c r="A59" s="6"/>
      <c r="B59" s="7" t="s">
        <v>115</v>
      </c>
      <c r="C59" s="8"/>
      <c r="D59" s="8"/>
      <c r="E59" s="8"/>
      <c r="F59" s="8"/>
      <c r="G59" s="9"/>
    </row>
    <row r="60" spans="1:7" x14ac:dyDescent="0.25">
      <c r="A60" s="65">
        <v>20933</v>
      </c>
      <c r="B60" s="10" t="s">
        <v>116</v>
      </c>
      <c r="C60" s="11">
        <v>2</v>
      </c>
      <c r="D60" s="12">
        <v>181.73913043478262</v>
      </c>
      <c r="E60" s="13">
        <v>209</v>
      </c>
      <c r="F60" s="12">
        <f t="shared" ref="F60:F62" si="10">D60*1.05</f>
        <v>190.82608695652175</v>
      </c>
      <c r="G60" s="13">
        <f t="shared" ref="G60:G62" si="11">F60*1.15</f>
        <v>219.45</v>
      </c>
    </row>
    <row r="61" spans="1:7" x14ac:dyDescent="0.25">
      <c r="A61" s="66">
        <v>20926</v>
      </c>
      <c r="B61" s="14" t="s">
        <v>117</v>
      </c>
      <c r="C61" s="15">
        <v>2</v>
      </c>
      <c r="D61" s="16">
        <v>181.73913043478262</v>
      </c>
      <c r="E61" s="17">
        <v>209</v>
      </c>
      <c r="F61" s="16">
        <f t="shared" si="10"/>
        <v>190.82608695652175</v>
      </c>
      <c r="G61" s="17">
        <f t="shared" si="11"/>
        <v>219.45</v>
      </c>
    </row>
    <row r="62" spans="1:7" ht="15.75" thickBot="1" x14ac:dyDescent="0.3">
      <c r="A62" s="67">
        <v>20940</v>
      </c>
      <c r="B62" s="18" t="s">
        <v>118</v>
      </c>
      <c r="C62" s="19">
        <v>2</v>
      </c>
      <c r="D62" s="23">
        <v>181.73913043478262</v>
      </c>
      <c r="E62" s="24">
        <v>209</v>
      </c>
      <c r="F62" s="20">
        <f t="shared" si="10"/>
        <v>190.82608695652175</v>
      </c>
      <c r="G62" s="21">
        <f t="shared" si="11"/>
        <v>219.45</v>
      </c>
    </row>
    <row r="63" spans="1:7" ht="15.75" thickBot="1" x14ac:dyDescent="0.3">
      <c r="A63" s="6"/>
      <c r="B63" s="7" t="s">
        <v>125</v>
      </c>
      <c r="C63" s="8"/>
      <c r="D63" s="8"/>
      <c r="E63" s="8"/>
      <c r="F63" s="8"/>
      <c r="G63" s="9"/>
    </row>
    <row r="64" spans="1:7" x14ac:dyDescent="0.25">
      <c r="A64" s="65" t="s">
        <v>126</v>
      </c>
      <c r="B64" s="10" t="s">
        <v>127</v>
      </c>
      <c r="C64" s="11">
        <v>5</v>
      </c>
      <c r="D64" s="12">
        <v>213.04347826086959</v>
      </c>
      <c r="E64" s="13">
        <v>245</v>
      </c>
      <c r="F64" s="12">
        <f t="shared" si="8"/>
        <v>223.69565217391309</v>
      </c>
      <c r="G64" s="13">
        <f t="shared" si="9"/>
        <v>257.25000000000006</v>
      </c>
    </row>
    <row r="65" spans="1:7" ht="15.75" thickBot="1" x14ac:dyDescent="0.3">
      <c r="A65" s="67">
        <v>10735</v>
      </c>
      <c r="B65" s="18" t="s">
        <v>128</v>
      </c>
      <c r="C65" s="19">
        <v>5</v>
      </c>
      <c r="D65" s="23">
        <v>213.04347826086959</v>
      </c>
      <c r="E65" s="24">
        <v>245</v>
      </c>
      <c r="F65" s="20">
        <f t="shared" si="8"/>
        <v>223.69565217391309</v>
      </c>
      <c r="G65" s="21">
        <f t="shared" si="9"/>
        <v>257.25000000000006</v>
      </c>
    </row>
    <row r="66" spans="1:7" ht="15.75" thickBot="1" x14ac:dyDescent="0.3">
      <c r="A66" s="6"/>
      <c r="B66" s="7" t="s">
        <v>133</v>
      </c>
      <c r="C66" s="8"/>
      <c r="D66" s="8"/>
      <c r="E66" s="8"/>
      <c r="F66" s="8"/>
      <c r="G66" s="9"/>
    </row>
    <row r="67" spans="1:7" x14ac:dyDescent="0.25">
      <c r="A67" s="65">
        <v>12858</v>
      </c>
      <c r="B67" s="10" t="s">
        <v>134</v>
      </c>
      <c r="C67" s="11">
        <v>4.8</v>
      </c>
      <c r="D67" s="12">
        <v>317.39130434782612</v>
      </c>
      <c r="E67" s="13">
        <v>365</v>
      </c>
      <c r="F67" s="12">
        <f t="shared" si="8"/>
        <v>333.26086956521743</v>
      </c>
      <c r="G67" s="13">
        <f t="shared" si="9"/>
        <v>383.25</v>
      </c>
    </row>
    <row r="68" spans="1:7" ht="15.75" thickBot="1" x14ac:dyDescent="0.3">
      <c r="A68" s="67">
        <v>24841</v>
      </c>
      <c r="B68" s="18" t="s">
        <v>135</v>
      </c>
      <c r="C68" s="19">
        <v>4.8</v>
      </c>
      <c r="D68" s="23">
        <v>317.39130434782612</v>
      </c>
      <c r="E68" s="24">
        <v>365</v>
      </c>
      <c r="F68" s="20">
        <f t="shared" si="8"/>
        <v>333.26086956521743</v>
      </c>
      <c r="G68" s="21">
        <f t="shared" si="9"/>
        <v>383.25</v>
      </c>
    </row>
    <row r="69" spans="1:7" ht="15.75" thickBot="1" x14ac:dyDescent="0.3">
      <c r="A69" s="6"/>
      <c r="B69" s="7" t="s">
        <v>140</v>
      </c>
      <c r="C69" s="8"/>
      <c r="D69" s="8"/>
      <c r="E69" s="8"/>
      <c r="F69" s="8"/>
      <c r="G69" s="9"/>
    </row>
    <row r="70" spans="1:7" x14ac:dyDescent="0.25">
      <c r="A70" s="65">
        <v>12943</v>
      </c>
      <c r="B70" s="10" t="s">
        <v>141</v>
      </c>
      <c r="C70" s="11">
        <v>2.4</v>
      </c>
      <c r="D70" s="12">
        <v>120.00000000000001</v>
      </c>
      <c r="E70" s="13">
        <v>138</v>
      </c>
      <c r="F70" s="12">
        <f t="shared" si="8"/>
        <v>126.00000000000001</v>
      </c>
      <c r="G70" s="13">
        <f t="shared" si="9"/>
        <v>144.9</v>
      </c>
    </row>
    <row r="71" spans="1:7" ht="15.75" thickBot="1" x14ac:dyDescent="0.3">
      <c r="A71" s="67">
        <v>12827</v>
      </c>
      <c r="B71" s="18" t="s">
        <v>142</v>
      </c>
      <c r="C71" s="19">
        <v>2.4</v>
      </c>
      <c r="D71" s="23">
        <v>120.00000000000001</v>
      </c>
      <c r="E71" s="24">
        <v>138</v>
      </c>
      <c r="F71" s="20">
        <f t="shared" si="8"/>
        <v>126.00000000000001</v>
      </c>
      <c r="G71" s="21">
        <f t="shared" si="9"/>
        <v>144.9</v>
      </c>
    </row>
    <row r="72" spans="1:7" ht="15.75" thickBot="1" x14ac:dyDescent="0.3">
      <c r="A72" s="6"/>
      <c r="B72" s="7" t="s">
        <v>147</v>
      </c>
      <c r="C72" s="8"/>
      <c r="D72" s="8"/>
      <c r="E72" s="8"/>
      <c r="F72" s="8"/>
      <c r="G72" s="9"/>
    </row>
    <row r="73" spans="1:7" x14ac:dyDescent="0.25">
      <c r="A73" s="65">
        <v>12084</v>
      </c>
      <c r="B73" s="10" t="s">
        <v>148</v>
      </c>
      <c r="C73" s="11">
        <v>2.4</v>
      </c>
      <c r="D73" s="12">
        <v>151.30434782608697</v>
      </c>
      <c r="E73" s="13">
        <v>174</v>
      </c>
      <c r="F73" s="12">
        <f t="shared" si="8"/>
        <v>158.86956521739131</v>
      </c>
      <c r="G73" s="13">
        <f t="shared" si="9"/>
        <v>182.7</v>
      </c>
    </row>
    <row r="74" spans="1:7" ht="15.75" thickBot="1" x14ac:dyDescent="0.3">
      <c r="A74" s="67">
        <v>12077</v>
      </c>
      <c r="B74" s="18" t="s">
        <v>149</v>
      </c>
      <c r="C74" s="19">
        <v>2.4</v>
      </c>
      <c r="D74" s="23">
        <v>151.30434782608697</v>
      </c>
      <c r="E74" s="24">
        <v>174</v>
      </c>
      <c r="F74" s="20">
        <f t="shared" si="8"/>
        <v>158.86956521739131</v>
      </c>
      <c r="G74" s="21">
        <f t="shared" si="9"/>
        <v>182.7</v>
      </c>
    </row>
    <row r="75" spans="1:7" ht="15.75" thickBot="1" x14ac:dyDescent="0.3">
      <c r="A75" s="6"/>
      <c r="B75" s="7" t="s">
        <v>154</v>
      </c>
      <c r="C75" s="8"/>
      <c r="D75" s="8"/>
      <c r="E75" s="8"/>
      <c r="F75" s="8"/>
      <c r="G75" s="9"/>
    </row>
    <row r="76" spans="1:7" ht="15.75" thickBot="1" x14ac:dyDescent="0.3">
      <c r="A76" s="72">
        <v>12138</v>
      </c>
      <c r="B76" s="73" t="s">
        <v>155</v>
      </c>
      <c r="C76" s="26">
        <v>2.4</v>
      </c>
      <c r="D76" s="12">
        <v>104.34782608695653</v>
      </c>
      <c r="E76" s="13">
        <v>120</v>
      </c>
      <c r="F76" s="27">
        <f t="shared" si="8"/>
        <v>109.56521739130436</v>
      </c>
      <c r="G76" s="28">
        <f t="shared" si="9"/>
        <v>126</v>
      </c>
    </row>
    <row r="77" spans="1:7" ht="15.75" thickBot="1" x14ac:dyDescent="0.3">
      <c r="A77" s="72" t="s">
        <v>156</v>
      </c>
      <c r="B77" s="73" t="s">
        <v>157</v>
      </c>
      <c r="C77" s="26">
        <v>0.2</v>
      </c>
      <c r="D77" s="23">
        <v>9.1304347826086971</v>
      </c>
      <c r="E77" s="24">
        <v>10.5</v>
      </c>
      <c r="F77" s="27">
        <f t="shared" si="8"/>
        <v>9.5869565217391326</v>
      </c>
      <c r="G77" s="28">
        <f t="shared" si="9"/>
        <v>11.025000000000002</v>
      </c>
    </row>
    <row r="78" spans="1:7" ht="15.75" thickBot="1" x14ac:dyDescent="0.3">
      <c r="A78" s="6"/>
      <c r="B78" s="7" t="s">
        <v>158</v>
      </c>
      <c r="C78" s="8"/>
      <c r="D78" s="9"/>
      <c r="E78" s="9"/>
      <c r="F78" s="8"/>
      <c r="G78" s="9"/>
    </row>
    <row r="79" spans="1:7" x14ac:dyDescent="0.25">
      <c r="A79" s="65">
        <v>12766</v>
      </c>
      <c r="B79" s="10" t="s">
        <v>159</v>
      </c>
      <c r="C79" s="11">
        <v>2.04</v>
      </c>
      <c r="D79" s="12">
        <v>108.69565217391305</v>
      </c>
      <c r="E79" s="13">
        <v>125</v>
      </c>
      <c r="F79" s="12">
        <f t="shared" si="8"/>
        <v>114.1304347826087</v>
      </c>
      <c r="G79" s="13">
        <f t="shared" si="9"/>
        <v>131.25</v>
      </c>
    </row>
    <row r="80" spans="1:7" x14ac:dyDescent="0.25">
      <c r="A80" s="66">
        <v>12773</v>
      </c>
      <c r="B80" s="14" t="s">
        <v>160</v>
      </c>
      <c r="C80" s="15">
        <v>2.04</v>
      </c>
      <c r="D80" s="16">
        <v>108.69565217391305</v>
      </c>
      <c r="E80" s="17">
        <v>125</v>
      </c>
      <c r="F80" s="16">
        <f t="shared" si="8"/>
        <v>114.1304347826087</v>
      </c>
      <c r="G80" s="17">
        <f t="shared" si="9"/>
        <v>131.25</v>
      </c>
    </row>
    <row r="81" spans="1:7" x14ac:dyDescent="0.25">
      <c r="A81" s="66">
        <v>12053</v>
      </c>
      <c r="B81" s="14" t="s">
        <v>161</v>
      </c>
      <c r="C81" s="15">
        <v>2.16</v>
      </c>
      <c r="D81" s="16">
        <v>139.13043478260872</v>
      </c>
      <c r="E81" s="17">
        <v>160</v>
      </c>
      <c r="F81" s="16">
        <f t="shared" si="8"/>
        <v>146.08695652173915</v>
      </c>
      <c r="G81" s="17">
        <f t="shared" si="9"/>
        <v>168</v>
      </c>
    </row>
    <row r="82" spans="1:7" x14ac:dyDescent="0.25">
      <c r="A82" s="66">
        <v>12060</v>
      </c>
      <c r="B82" s="14" t="s">
        <v>162</v>
      </c>
      <c r="C82" s="15">
        <v>2.16</v>
      </c>
      <c r="D82" s="16">
        <v>139.13043478260872</v>
      </c>
      <c r="E82" s="17">
        <v>160</v>
      </c>
      <c r="F82" s="16">
        <f t="shared" si="8"/>
        <v>146.08695652173915</v>
      </c>
      <c r="G82" s="17">
        <f t="shared" si="9"/>
        <v>168</v>
      </c>
    </row>
    <row r="83" spans="1:7" x14ac:dyDescent="0.25">
      <c r="A83" s="66">
        <v>12039</v>
      </c>
      <c r="B83" s="14" t="s">
        <v>163</v>
      </c>
      <c r="C83" s="15">
        <v>1.5</v>
      </c>
      <c r="D83" s="16">
        <v>104.34782608695653</v>
      </c>
      <c r="E83" s="17">
        <v>120</v>
      </c>
      <c r="F83" s="16">
        <f t="shared" si="8"/>
        <v>109.56521739130436</v>
      </c>
      <c r="G83" s="17">
        <f t="shared" si="9"/>
        <v>126</v>
      </c>
    </row>
    <row r="84" spans="1:7" ht="15.75" thickBot="1" x14ac:dyDescent="0.3">
      <c r="A84" s="67">
        <v>12046</v>
      </c>
      <c r="B84" s="18" t="s">
        <v>164</v>
      </c>
      <c r="C84" s="19">
        <v>1.5</v>
      </c>
      <c r="D84" s="23">
        <v>104.34782608695653</v>
      </c>
      <c r="E84" s="24">
        <v>120</v>
      </c>
      <c r="F84" s="20">
        <f t="shared" si="8"/>
        <v>109.56521739130436</v>
      </c>
      <c r="G84" s="21">
        <f t="shared" si="9"/>
        <v>126</v>
      </c>
    </row>
    <row r="85" spans="1:7" ht="55.5" customHeight="1" thickBot="1" x14ac:dyDescent="0.3">
      <c r="A85" s="61"/>
      <c r="B85" s="62" t="s">
        <v>4</v>
      </c>
      <c r="C85" s="5" t="s">
        <v>5</v>
      </c>
      <c r="D85" s="5"/>
      <c r="E85" s="5"/>
      <c r="F85" s="62" t="s">
        <v>6</v>
      </c>
      <c r="G85" s="62" t="s">
        <v>7</v>
      </c>
    </row>
    <row r="86" spans="1:7" ht="15.75" thickBot="1" x14ac:dyDescent="0.3">
      <c r="A86" s="29"/>
      <c r="B86" s="30" t="s">
        <v>177</v>
      </c>
      <c r="C86" s="31"/>
      <c r="D86" s="31"/>
      <c r="E86" s="31"/>
      <c r="F86" s="31"/>
      <c r="G86" s="32"/>
    </row>
    <row r="87" spans="1:7" x14ac:dyDescent="0.25">
      <c r="A87" s="40">
        <v>6760</v>
      </c>
      <c r="B87" s="33" t="s">
        <v>178</v>
      </c>
      <c r="C87" s="34">
        <v>4.8000000000000158</v>
      </c>
      <c r="D87" s="12">
        <v>414.78260869565219</v>
      </c>
      <c r="E87" s="13">
        <v>477</v>
      </c>
      <c r="F87" s="12">
        <f t="shared" si="8"/>
        <v>435.52173913043481</v>
      </c>
      <c r="G87" s="13">
        <f t="shared" si="9"/>
        <v>500.84999999999997</v>
      </c>
    </row>
    <row r="88" spans="1:7" x14ac:dyDescent="0.25">
      <c r="A88" s="42">
        <v>12753</v>
      </c>
      <c r="B88" s="35" t="s">
        <v>179</v>
      </c>
      <c r="C88" s="36">
        <v>4.800000000000014</v>
      </c>
      <c r="D88" s="16">
        <v>414.78260869565219</v>
      </c>
      <c r="E88" s="17">
        <v>477</v>
      </c>
      <c r="F88" s="16">
        <f t="shared" si="8"/>
        <v>435.52173913043481</v>
      </c>
      <c r="G88" s="17">
        <f t="shared" si="9"/>
        <v>500.84999999999997</v>
      </c>
    </row>
    <row r="89" spans="1:7" ht="15.75" thickBot="1" x14ac:dyDescent="0.3">
      <c r="A89" s="37">
        <v>24500</v>
      </c>
      <c r="B89" s="38" t="s">
        <v>180</v>
      </c>
      <c r="C89" s="39">
        <v>4.7999999999999936</v>
      </c>
      <c r="D89" s="23">
        <v>414.78260869565219</v>
      </c>
      <c r="E89" s="24">
        <v>477</v>
      </c>
      <c r="F89" s="20">
        <f t="shared" si="8"/>
        <v>435.52173913043481</v>
      </c>
      <c r="G89" s="21">
        <f t="shared" si="9"/>
        <v>500.84999999999997</v>
      </c>
    </row>
    <row r="90" spans="1:7" ht="15.75" thickBot="1" x14ac:dyDescent="0.3">
      <c r="A90" s="29"/>
      <c r="B90" s="30" t="s">
        <v>187</v>
      </c>
      <c r="C90" s="31"/>
      <c r="D90" s="31"/>
      <c r="E90" s="31"/>
      <c r="F90" s="31"/>
      <c r="G90" s="32"/>
    </row>
    <row r="91" spans="1:7" ht="15.75" thickBot="1" x14ac:dyDescent="0.3">
      <c r="A91" s="44">
        <v>6937</v>
      </c>
      <c r="B91" s="45" t="s">
        <v>188</v>
      </c>
      <c r="C91" s="46">
        <v>6</v>
      </c>
      <c r="D91" s="12">
        <v>456.52173913043481</v>
      </c>
      <c r="E91" s="13">
        <v>525</v>
      </c>
      <c r="F91" s="27">
        <f>D91*1.05</f>
        <v>479.34782608695656</v>
      </c>
      <c r="G91" s="28">
        <f t="shared" si="9"/>
        <v>551.25</v>
      </c>
    </row>
    <row r="92" spans="1:7" ht="15.75" thickBot="1" x14ac:dyDescent="0.3">
      <c r="A92" s="29"/>
      <c r="B92" s="30" t="s">
        <v>191</v>
      </c>
      <c r="C92" s="31"/>
      <c r="D92" s="32"/>
      <c r="E92" s="32"/>
      <c r="F92" s="31"/>
      <c r="G92" s="32"/>
    </row>
    <row r="93" spans="1:7" x14ac:dyDescent="0.25">
      <c r="A93" s="58">
        <v>12487</v>
      </c>
      <c r="B93" s="50" t="s">
        <v>192</v>
      </c>
      <c r="C93" s="47">
        <v>2.3999999999999893</v>
      </c>
      <c r="D93" s="12">
        <v>93.913043478260875</v>
      </c>
      <c r="E93" s="13">
        <v>108</v>
      </c>
      <c r="F93" s="12">
        <f>D93*1.05</f>
        <v>98.608695652173921</v>
      </c>
      <c r="G93" s="13">
        <f t="shared" si="9"/>
        <v>113.4</v>
      </c>
    </row>
    <row r="94" spans="1:7" x14ac:dyDescent="0.25">
      <c r="A94" s="42">
        <v>12876</v>
      </c>
      <c r="B94" s="48" t="s">
        <v>193</v>
      </c>
      <c r="C94" s="43">
        <v>2.1599999999999997</v>
      </c>
      <c r="D94" s="16">
        <v>137.39130434782609</v>
      </c>
      <c r="E94" s="17">
        <v>158</v>
      </c>
      <c r="F94" s="16">
        <f>D94*1.05</f>
        <v>144.2608695652174</v>
      </c>
      <c r="G94" s="17">
        <f t="shared" si="9"/>
        <v>165.9</v>
      </c>
    </row>
    <row r="95" spans="1:7" x14ac:dyDescent="0.25">
      <c r="A95" s="42">
        <v>12289</v>
      </c>
      <c r="B95" s="48" t="s">
        <v>194</v>
      </c>
      <c r="C95" s="43">
        <v>2.4</v>
      </c>
      <c r="D95" s="16">
        <v>172.17391304347828</v>
      </c>
      <c r="E95" s="17">
        <v>198</v>
      </c>
      <c r="F95" s="16">
        <f>D95*1.05</f>
        <v>180.78260869565221</v>
      </c>
      <c r="G95" s="17">
        <f t="shared" si="9"/>
        <v>207.90000000000003</v>
      </c>
    </row>
    <row r="96" spans="1:7" x14ac:dyDescent="0.25">
      <c r="A96" s="42">
        <v>12951</v>
      </c>
      <c r="B96" s="48" t="s">
        <v>195</v>
      </c>
      <c r="C96" s="43">
        <v>3</v>
      </c>
      <c r="D96" s="16">
        <v>135.6521739130435</v>
      </c>
      <c r="E96" s="17">
        <v>156</v>
      </c>
      <c r="F96" s="16">
        <f>D96*1.05</f>
        <v>142.43478260869568</v>
      </c>
      <c r="G96" s="17">
        <f t="shared" ref="G96:G122" si="12">F96*1.15</f>
        <v>163.80000000000001</v>
      </c>
    </row>
    <row r="97" spans="1:7" ht="15.75" thickBot="1" x14ac:dyDescent="0.3">
      <c r="A97" s="37">
        <v>12142</v>
      </c>
      <c r="B97" s="49" t="s">
        <v>196</v>
      </c>
      <c r="C97" s="39">
        <v>2.4</v>
      </c>
      <c r="D97" s="23">
        <v>156.52173913043478</v>
      </c>
      <c r="E97" s="24">
        <v>180</v>
      </c>
      <c r="F97" s="20">
        <f>D97*1.05</f>
        <v>164.34782608695653</v>
      </c>
      <c r="G97" s="21">
        <f t="shared" si="12"/>
        <v>189</v>
      </c>
    </row>
    <row r="98" spans="1:7" ht="15.75" thickBot="1" x14ac:dyDescent="0.3">
      <c r="A98" s="51"/>
      <c r="B98" s="74" t="s">
        <v>207</v>
      </c>
      <c r="C98" s="75"/>
      <c r="D98" s="75"/>
      <c r="E98" s="75"/>
      <c r="F98" s="75"/>
      <c r="G98" s="52"/>
    </row>
    <row r="99" spans="1:7" x14ac:dyDescent="0.25">
      <c r="A99" s="40">
        <v>12883</v>
      </c>
      <c r="B99" s="50" t="s">
        <v>208</v>
      </c>
      <c r="C99" s="41">
        <v>2.1999999999999966</v>
      </c>
      <c r="D99" s="12">
        <v>172.17391304347828</v>
      </c>
      <c r="E99" s="13">
        <v>198</v>
      </c>
      <c r="F99" s="12">
        <f>D99*1.05</f>
        <v>180.78260869565221</v>
      </c>
      <c r="G99" s="13">
        <f t="shared" si="12"/>
        <v>207.90000000000003</v>
      </c>
    </row>
    <row r="100" spans="1:7" ht="15.75" thickBot="1" x14ac:dyDescent="0.3">
      <c r="A100" s="37">
        <v>12890</v>
      </c>
      <c r="B100" s="49" t="s">
        <v>209</v>
      </c>
      <c r="C100" s="39">
        <v>2.199999999999994</v>
      </c>
      <c r="D100" s="23">
        <v>172.17391304347828</v>
      </c>
      <c r="E100" s="24">
        <v>198</v>
      </c>
      <c r="F100" s="20">
        <f>D100*1.05</f>
        <v>180.78260869565221</v>
      </c>
      <c r="G100" s="21">
        <f t="shared" si="12"/>
        <v>207.90000000000003</v>
      </c>
    </row>
    <row r="101" spans="1:7" ht="15.75" thickBot="1" x14ac:dyDescent="0.3">
      <c r="A101" s="29"/>
      <c r="B101" s="30" t="s">
        <v>214</v>
      </c>
      <c r="C101" s="31"/>
      <c r="D101" s="32"/>
      <c r="E101" s="32"/>
      <c r="F101" s="31"/>
      <c r="G101" s="32"/>
    </row>
    <row r="102" spans="1:7" x14ac:dyDescent="0.25">
      <c r="A102" s="40">
        <v>12869</v>
      </c>
      <c r="B102" s="50" t="s">
        <v>215</v>
      </c>
      <c r="C102" s="41">
        <v>1.8</v>
      </c>
      <c r="D102" s="12">
        <v>150.43478260869566</v>
      </c>
      <c r="E102" s="13">
        <v>173</v>
      </c>
      <c r="F102" s="12">
        <f>D102*1.05</f>
        <v>157.95652173913044</v>
      </c>
      <c r="G102" s="13">
        <f t="shared" si="12"/>
        <v>181.64999999999998</v>
      </c>
    </row>
    <row r="103" spans="1:7" ht="15.75" thickBot="1" x14ac:dyDescent="0.3">
      <c r="A103" s="37">
        <v>12132</v>
      </c>
      <c r="B103" s="49" t="s">
        <v>216</v>
      </c>
      <c r="C103" s="39">
        <v>1.8</v>
      </c>
      <c r="D103" s="23">
        <v>150.43478260869566</v>
      </c>
      <c r="E103" s="24">
        <v>173</v>
      </c>
      <c r="F103" s="20">
        <f>D103*1.05</f>
        <v>157.95652173913044</v>
      </c>
      <c r="G103" s="21">
        <f t="shared" si="12"/>
        <v>181.64999999999998</v>
      </c>
    </row>
    <row r="104" spans="1:7" ht="15.75" thickBot="1" x14ac:dyDescent="0.3">
      <c r="A104" s="29"/>
      <c r="B104" s="30" t="s">
        <v>221</v>
      </c>
      <c r="C104" s="31"/>
      <c r="D104" s="31"/>
      <c r="E104" s="31"/>
      <c r="F104" s="31"/>
      <c r="G104" s="32"/>
    </row>
    <row r="105" spans="1:7" x14ac:dyDescent="0.25">
      <c r="A105" s="40">
        <v>12170</v>
      </c>
      <c r="B105" s="50" t="s">
        <v>222</v>
      </c>
      <c r="C105" s="41">
        <v>1.5</v>
      </c>
      <c r="D105" s="12">
        <v>166.95652173913044</v>
      </c>
      <c r="E105" s="13">
        <v>192</v>
      </c>
      <c r="F105" s="12">
        <f>D105*1.05</f>
        <v>175.30434782608697</v>
      </c>
      <c r="G105" s="13">
        <f t="shared" si="12"/>
        <v>201.6</v>
      </c>
    </row>
    <row r="106" spans="1:7" ht="15.75" thickBot="1" x14ac:dyDescent="0.3">
      <c r="A106" s="37">
        <v>12187</v>
      </c>
      <c r="B106" s="49" t="s">
        <v>223</v>
      </c>
      <c r="C106" s="39">
        <v>1.5</v>
      </c>
      <c r="D106" s="23">
        <v>166.95652173913044</v>
      </c>
      <c r="E106" s="24">
        <v>192</v>
      </c>
      <c r="F106" s="20">
        <f>D106*1.05</f>
        <v>175.30434782608697</v>
      </c>
      <c r="G106" s="21">
        <f t="shared" si="12"/>
        <v>201.6</v>
      </c>
    </row>
    <row r="107" spans="1:7" ht="15.75" thickBot="1" x14ac:dyDescent="0.3">
      <c r="A107" s="29"/>
      <c r="B107" s="30" t="s">
        <v>228</v>
      </c>
      <c r="C107" s="31"/>
      <c r="D107" s="32"/>
      <c r="E107" s="32"/>
      <c r="F107" s="31"/>
      <c r="G107" s="32"/>
    </row>
    <row r="108" spans="1:7" x14ac:dyDescent="0.25">
      <c r="A108" s="40">
        <v>12149</v>
      </c>
      <c r="B108" s="50" t="s">
        <v>229</v>
      </c>
      <c r="C108" s="41">
        <v>1.8</v>
      </c>
      <c r="D108" s="12">
        <v>166.95652173913044</v>
      </c>
      <c r="E108" s="13">
        <v>192</v>
      </c>
      <c r="F108" s="12">
        <f>D108*1.05</f>
        <v>175.30434782608697</v>
      </c>
      <c r="G108" s="13">
        <f t="shared" si="12"/>
        <v>201.6</v>
      </c>
    </row>
    <row r="109" spans="1:7" ht="15.75" thickBot="1" x14ac:dyDescent="0.3">
      <c r="A109" s="37">
        <v>12156</v>
      </c>
      <c r="B109" s="49" t="s">
        <v>230</v>
      </c>
      <c r="C109" s="39">
        <v>1.8</v>
      </c>
      <c r="D109" s="23">
        <v>166.95652173913044</v>
      </c>
      <c r="E109" s="24">
        <v>192</v>
      </c>
      <c r="F109" s="20">
        <f>D109*1.05</f>
        <v>175.30434782608697</v>
      </c>
      <c r="G109" s="21">
        <f t="shared" si="12"/>
        <v>201.6</v>
      </c>
    </row>
    <row r="110" spans="1:7" ht="52.5" customHeight="1" thickBot="1" x14ac:dyDescent="0.3">
      <c r="A110" s="61"/>
      <c r="B110" s="62" t="s">
        <v>4</v>
      </c>
      <c r="C110" s="5" t="s">
        <v>5</v>
      </c>
      <c r="D110" s="5"/>
      <c r="E110" s="5"/>
      <c r="F110" s="62" t="s">
        <v>6</v>
      </c>
      <c r="G110" s="62" t="s">
        <v>7</v>
      </c>
    </row>
    <row r="111" spans="1:7" ht="15.75" thickBot="1" x14ac:dyDescent="0.3">
      <c r="A111" s="29"/>
      <c r="B111" s="30" t="s">
        <v>235</v>
      </c>
      <c r="C111" s="31"/>
      <c r="D111" s="31"/>
      <c r="E111" s="31"/>
      <c r="F111" s="31"/>
      <c r="G111" s="32"/>
    </row>
    <row r="112" spans="1:7" x14ac:dyDescent="0.25">
      <c r="A112" s="58">
        <v>12588</v>
      </c>
      <c r="B112" s="10" t="s">
        <v>236</v>
      </c>
      <c r="C112" s="11">
        <v>1.8</v>
      </c>
      <c r="D112" s="12">
        <v>60.000000000000007</v>
      </c>
      <c r="E112" s="13">
        <v>69</v>
      </c>
      <c r="F112" s="12">
        <f>D112*1.05</f>
        <v>63.000000000000007</v>
      </c>
      <c r="G112" s="13">
        <f t="shared" si="12"/>
        <v>72.45</v>
      </c>
    </row>
    <row r="113" spans="1:10" x14ac:dyDescent="0.25">
      <c r="A113" s="59">
        <v>81700</v>
      </c>
      <c r="B113" s="14" t="s">
        <v>237</v>
      </c>
      <c r="C113" s="15">
        <v>3.5999999999999996</v>
      </c>
      <c r="D113" s="16">
        <v>114.78260869565219</v>
      </c>
      <c r="E113" s="17">
        <v>132</v>
      </c>
      <c r="F113" s="16">
        <f>D113*1.05</f>
        <v>120.5217391304348</v>
      </c>
      <c r="G113" s="17">
        <f t="shared" si="12"/>
        <v>138.6</v>
      </c>
    </row>
    <row r="114" spans="1:10" x14ac:dyDescent="0.25">
      <c r="A114" s="59">
        <v>6229</v>
      </c>
      <c r="B114" s="14" t="s">
        <v>238</v>
      </c>
      <c r="C114" s="15">
        <v>9</v>
      </c>
      <c r="D114" s="16">
        <v>273.91304347826087</v>
      </c>
      <c r="E114" s="17">
        <v>315</v>
      </c>
      <c r="F114" s="16">
        <f>D114*1.05</f>
        <v>287.60869565217394</v>
      </c>
      <c r="G114" s="17">
        <f t="shared" si="12"/>
        <v>330.75</v>
      </c>
    </row>
    <row r="115" spans="1:10" ht="15.75" thickBot="1" x14ac:dyDescent="0.3">
      <c r="A115" s="60">
        <v>6222</v>
      </c>
      <c r="B115" s="18" t="s">
        <v>239</v>
      </c>
      <c r="C115" s="19">
        <v>12</v>
      </c>
      <c r="D115" s="23">
        <v>346.95652173913044</v>
      </c>
      <c r="E115" s="24">
        <v>399</v>
      </c>
      <c r="F115" s="20">
        <f>D115*1.05</f>
        <v>364.304347826087</v>
      </c>
      <c r="G115" s="21">
        <f t="shared" si="12"/>
        <v>418.95</v>
      </c>
    </row>
    <row r="116" spans="1:10" ht="15.75" thickBot="1" x14ac:dyDescent="0.3">
      <c r="A116" s="29"/>
      <c r="B116" s="30" t="s">
        <v>248</v>
      </c>
      <c r="C116" s="31"/>
      <c r="D116" s="32"/>
      <c r="E116" s="32"/>
      <c r="F116" s="31"/>
      <c r="G116" s="32"/>
    </row>
    <row r="117" spans="1:10" x14ac:dyDescent="0.25">
      <c r="A117" s="65">
        <v>12547</v>
      </c>
      <c r="B117" s="10" t="s">
        <v>249</v>
      </c>
      <c r="C117" s="11">
        <v>2.1</v>
      </c>
      <c r="D117" s="12">
        <v>81.739130434782609</v>
      </c>
      <c r="E117" s="13">
        <v>94</v>
      </c>
      <c r="F117" s="12">
        <f>D117*1.05</f>
        <v>85.826086956521749</v>
      </c>
      <c r="G117" s="13">
        <f t="shared" si="12"/>
        <v>98.7</v>
      </c>
    </row>
    <row r="118" spans="1:10" ht="15.75" thickBot="1" x14ac:dyDescent="0.3">
      <c r="A118" s="67">
        <v>82783</v>
      </c>
      <c r="B118" s="18" t="s">
        <v>250</v>
      </c>
      <c r="C118" s="19">
        <v>3.8</v>
      </c>
      <c r="D118" s="23">
        <v>130.43478260869566</v>
      </c>
      <c r="E118" s="24">
        <v>150</v>
      </c>
      <c r="F118" s="20">
        <f>D118*1.05</f>
        <v>136.95652173913044</v>
      </c>
      <c r="G118" s="21">
        <f t="shared" si="12"/>
        <v>157.5</v>
      </c>
    </row>
    <row r="119" spans="1:10" ht="15.75" thickBot="1" x14ac:dyDescent="0.3">
      <c r="A119" s="51"/>
      <c r="B119" s="74" t="s">
        <v>255</v>
      </c>
      <c r="C119" s="75"/>
      <c r="D119" s="52"/>
      <c r="E119" s="52"/>
      <c r="F119" s="75"/>
      <c r="G119" s="52"/>
    </row>
    <row r="120" spans="1:10" x14ac:dyDescent="0.25">
      <c r="A120" s="65">
        <v>12025</v>
      </c>
      <c r="B120" s="10" t="s">
        <v>256</v>
      </c>
      <c r="C120" s="11">
        <v>6</v>
      </c>
      <c r="D120" s="12">
        <v>342.60869565217394</v>
      </c>
      <c r="E120" s="13">
        <v>394</v>
      </c>
      <c r="F120" s="12">
        <f>D120*1.05</f>
        <v>359.73913043478262</v>
      </c>
      <c r="G120" s="13">
        <f t="shared" si="12"/>
        <v>413.7</v>
      </c>
    </row>
    <row r="121" spans="1:10" x14ac:dyDescent="0.25">
      <c r="A121" s="66">
        <v>12124</v>
      </c>
      <c r="B121" s="14" t="s">
        <v>257</v>
      </c>
      <c r="C121" s="15">
        <v>2.1599999999999868</v>
      </c>
      <c r="D121" s="16">
        <v>94.782608695652186</v>
      </c>
      <c r="E121" s="17">
        <v>109</v>
      </c>
      <c r="F121" s="16">
        <f>D121*1.05</f>
        <v>99.521739130434796</v>
      </c>
      <c r="G121" s="17">
        <f t="shared" si="12"/>
        <v>114.45</v>
      </c>
    </row>
    <row r="122" spans="1:10" ht="15.75" thickBot="1" x14ac:dyDescent="0.3">
      <c r="A122" s="67">
        <v>12141</v>
      </c>
      <c r="B122" s="18" t="s">
        <v>258</v>
      </c>
      <c r="C122" s="19">
        <v>2.3999999999999875</v>
      </c>
      <c r="D122" s="23">
        <v>93.043478260869577</v>
      </c>
      <c r="E122" s="24">
        <v>107</v>
      </c>
      <c r="F122" s="20">
        <f>D122*1.05</f>
        <v>97.695652173913061</v>
      </c>
      <c r="G122" s="21">
        <f t="shared" si="12"/>
        <v>112.35000000000001</v>
      </c>
    </row>
    <row r="123" spans="1:10" ht="59.25" customHeight="1" thickBot="1" x14ac:dyDescent="0.3">
      <c r="B123" s="62" t="s">
        <v>4</v>
      </c>
      <c r="C123" s="5" t="s">
        <v>5</v>
      </c>
      <c r="D123" s="5"/>
      <c r="E123" s="5"/>
      <c r="F123" s="62" t="s">
        <v>6</v>
      </c>
      <c r="G123" s="62" t="s">
        <v>7</v>
      </c>
    </row>
    <row r="124" spans="1:10" ht="15.75" thickBot="1" x14ac:dyDescent="0.3">
      <c r="A124" s="29"/>
      <c r="B124" s="30" t="s">
        <v>265</v>
      </c>
      <c r="C124" s="31"/>
      <c r="D124" s="31"/>
      <c r="E124" s="31"/>
      <c r="F124" s="31"/>
      <c r="G124" s="32"/>
    </row>
    <row r="125" spans="1:10" x14ac:dyDescent="0.25">
      <c r="A125" s="58">
        <v>20312</v>
      </c>
      <c r="B125" s="10" t="s">
        <v>266</v>
      </c>
      <c r="C125" s="11">
        <v>1.7999999999999998</v>
      </c>
      <c r="D125" s="12">
        <v>130.43478260869566</v>
      </c>
      <c r="E125" s="13">
        <v>150</v>
      </c>
      <c r="F125" s="12">
        <f t="shared" ref="F125:F133" si="13">D125*1.05</f>
        <v>136.95652173913044</v>
      </c>
      <c r="G125" s="13">
        <f t="shared" ref="G125:G133" si="14">F125*1.15</f>
        <v>157.5</v>
      </c>
    </row>
    <row r="126" spans="1:10" x14ac:dyDescent="0.25">
      <c r="A126" s="59">
        <v>20336</v>
      </c>
      <c r="B126" s="14" t="s">
        <v>267</v>
      </c>
      <c r="C126" s="15">
        <v>1.7999999999999998</v>
      </c>
      <c r="D126" s="16">
        <v>130.43478260869566</v>
      </c>
      <c r="E126" s="17">
        <v>150</v>
      </c>
      <c r="F126" s="16">
        <f t="shared" si="13"/>
        <v>136.95652173913044</v>
      </c>
      <c r="G126" s="17">
        <f t="shared" si="14"/>
        <v>157.5</v>
      </c>
      <c r="J126" s="84"/>
    </row>
    <row r="127" spans="1:10" x14ac:dyDescent="0.25">
      <c r="A127" s="59">
        <v>20350</v>
      </c>
      <c r="B127" s="14" t="s">
        <v>268</v>
      </c>
      <c r="C127" s="15">
        <v>1.7999999999999998</v>
      </c>
      <c r="D127" s="16">
        <v>130.43478260869566</v>
      </c>
      <c r="E127" s="17">
        <v>150</v>
      </c>
      <c r="F127" s="16">
        <f t="shared" si="13"/>
        <v>136.95652173913044</v>
      </c>
      <c r="G127" s="17">
        <f t="shared" si="14"/>
        <v>157.5</v>
      </c>
    </row>
    <row r="128" spans="1:10" x14ac:dyDescent="0.25">
      <c r="A128" s="59">
        <v>20374</v>
      </c>
      <c r="B128" s="14" t="s">
        <v>269</v>
      </c>
      <c r="C128" s="15">
        <v>2</v>
      </c>
      <c r="D128" s="16">
        <v>130.43478260869566</v>
      </c>
      <c r="E128" s="17">
        <v>150</v>
      </c>
      <c r="F128" s="16">
        <f t="shared" si="13"/>
        <v>136.95652173913044</v>
      </c>
      <c r="G128" s="17">
        <f t="shared" si="14"/>
        <v>157.5</v>
      </c>
    </row>
    <row r="129" spans="1:7" x14ac:dyDescent="0.25">
      <c r="A129" s="59">
        <v>20398</v>
      </c>
      <c r="B129" s="14" t="s">
        <v>270</v>
      </c>
      <c r="C129" s="15">
        <v>2</v>
      </c>
      <c r="D129" s="16">
        <v>130.43478260869566</v>
      </c>
      <c r="E129" s="17">
        <v>150</v>
      </c>
      <c r="F129" s="16">
        <f t="shared" si="13"/>
        <v>136.95652173913044</v>
      </c>
      <c r="G129" s="17">
        <f t="shared" si="14"/>
        <v>157.5</v>
      </c>
    </row>
    <row r="130" spans="1:7" x14ac:dyDescent="0.25">
      <c r="A130" s="59">
        <v>20411</v>
      </c>
      <c r="B130" s="14" t="s">
        <v>271</v>
      </c>
      <c r="C130" s="15">
        <v>2</v>
      </c>
      <c r="D130" s="16">
        <v>130.43478260869566</v>
      </c>
      <c r="E130" s="17">
        <v>150</v>
      </c>
      <c r="F130" s="16">
        <f t="shared" si="13"/>
        <v>136.95652173913044</v>
      </c>
      <c r="G130" s="17">
        <f t="shared" si="14"/>
        <v>157.5</v>
      </c>
    </row>
    <row r="131" spans="1:7" x14ac:dyDescent="0.25">
      <c r="A131" s="59">
        <v>20428</v>
      </c>
      <c r="B131" s="14" t="s">
        <v>272</v>
      </c>
      <c r="C131" s="15">
        <v>2</v>
      </c>
      <c r="D131" s="16">
        <v>130.43478260869566</v>
      </c>
      <c r="E131" s="17">
        <v>150</v>
      </c>
      <c r="F131" s="16">
        <f t="shared" si="13"/>
        <v>136.95652173913044</v>
      </c>
      <c r="G131" s="17">
        <f t="shared" si="14"/>
        <v>157.5</v>
      </c>
    </row>
    <row r="132" spans="1:7" x14ac:dyDescent="0.25">
      <c r="A132" s="59">
        <v>20435</v>
      </c>
      <c r="B132" s="14" t="s">
        <v>273</v>
      </c>
      <c r="C132" s="15">
        <v>2</v>
      </c>
      <c r="D132" s="16">
        <v>130.43478260869566</v>
      </c>
      <c r="E132" s="17">
        <v>150</v>
      </c>
      <c r="F132" s="16">
        <f t="shared" si="13"/>
        <v>136.95652173913044</v>
      </c>
      <c r="G132" s="17">
        <f t="shared" si="14"/>
        <v>157.5</v>
      </c>
    </row>
    <row r="133" spans="1:7" x14ac:dyDescent="0.25">
      <c r="A133" s="77">
        <v>20442</v>
      </c>
      <c r="B133" s="78" t="s">
        <v>274</v>
      </c>
      <c r="C133" s="79">
        <v>2</v>
      </c>
      <c r="D133" s="23">
        <v>130.43478260869566</v>
      </c>
      <c r="E133" s="24">
        <v>150</v>
      </c>
      <c r="F133" s="80">
        <f t="shared" si="13"/>
        <v>136.95652173913044</v>
      </c>
      <c r="G133" s="81">
        <f t="shared" si="14"/>
        <v>157.5</v>
      </c>
    </row>
    <row r="134" spans="1:7" ht="15.75" thickBot="1" x14ac:dyDescent="0.3">
      <c r="A134" s="59">
        <v>24527</v>
      </c>
      <c r="B134" s="14" t="s">
        <v>437</v>
      </c>
      <c r="C134" s="15">
        <v>1.2</v>
      </c>
      <c r="D134" s="16">
        <v>121.74</v>
      </c>
      <c r="E134" s="17">
        <v>140</v>
      </c>
      <c r="F134" s="16">
        <f t="shared" ref="F134" si="15">D134*1.05</f>
        <v>127.827</v>
      </c>
      <c r="G134" s="17">
        <f t="shared" ref="G134" si="16">F134*1.15</f>
        <v>147.00104999999999</v>
      </c>
    </row>
    <row r="135" spans="1:7" ht="51.75" customHeight="1" thickBot="1" x14ac:dyDescent="0.3">
      <c r="A135" s="61"/>
      <c r="B135" s="62" t="s">
        <v>4</v>
      </c>
      <c r="C135" s="5" t="s">
        <v>5</v>
      </c>
      <c r="D135" s="5"/>
      <c r="E135" s="5"/>
      <c r="F135" s="62" t="s">
        <v>6</v>
      </c>
      <c r="G135" s="62" t="s">
        <v>7</v>
      </c>
    </row>
    <row r="136" spans="1:7" ht="15.75" thickBot="1" x14ac:dyDescent="0.3">
      <c r="A136" s="29"/>
      <c r="B136" s="30" t="s">
        <v>338</v>
      </c>
      <c r="C136" s="31"/>
      <c r="D136" s="31"/>
      <c r="E136" s="31"/>
      <c r="F136" s="31"/>
      <c r="G136" s="32"/>
    </row>
    <row r="137" spans="1:7" x14ac:dyDescent="0.25">
      <c r="A137" s="58" t="s">
        <v>339</v>
      </c>
      <c r="B137" s="10" t="s">
        <v>340</v>
      </c>
      <c r="C137" s="11">
        <v>1.8</v>
      </c>
      <c r="D137" s="12">
        <v>271.304347826087</v>
      </c>
      <c r="E137" s="13">
        <v>312</v>
      </c>
      <c r="F137" s="12">
        <f t="shared" ref="F137:F156" si="17">D137*1.05</f>
        <v>284.86956521739137</v>
      </c>
      <c r="G137" s="13">
        <f t="shared" ref="G137:G156" si="18">F137*1.15</f>
        <v>327.60000000000002</v>
      </c>
    </row>
    <row r="138" spans="1:7" x14ac:dyDescent="0.25">
      <c r="A138" s="59" t="s">
        <v>341</v>
      </c>
      <c r="B138" s="14" t="s">
        <v>342</v>
      </c>
      <c r="C138" s="22">
        <v>1.8</v>
      </c>
      <c r="D138" s="16">
        <v>271.304347826087</v>
      </c>
      <c r="E138" s="17">
        <v>312</v>
      </c>
      <c r="F138" s="23">
        <f t="shared" si="17"/>
        <v>284.86956521739137</v>
      </c>
      <c r="G138" s="24">
        <f t="shared" si="18"/>
        <v>327.60000000000002</v>
      </c>
    </row>
    <row r="139" spans="1:7" x14ac:dyDescent="0.25">
      <c r="A139" s="59" t="s">
        <v>343</v>
      </c>
      <c r="B139" s="14" t="s">
        <v>344</v>
      </c>
      <c r="C139" s="22">
        <v>1.8</v>
      </c>
      <c r="D139" s="16">
        <v>271.304347826087</v>
      </c>
      <c r="E139" s="17">
        <v>312</v>
      </c>
      <c r="F139" s="23">
        <f t="shared" si="17"/>
        <v>284.86956521739137</v>
      </c>
      <c r="G139" s="24">
        <f t="shared" si="18"/>
        <v>327.60000000000002</v>
      </c>
    </row>
    <row r="140" spans="1:7" x14ac:dyDescent="0.25">
      <c r="A140" s="59" t="s">
        <v>345</v>
      </c>
      <c r="B140" s="14" t="s">
        <v>346</v>
      </c>
      <c r="C140" s="22">
        <v>1.8</v>
      </c>
      <c r="D140" s="16">
        <v>271.304347826087</v>
      </c>
      <c r="E140" s="17">
        <v>312</v>
      </c>
      <c r="F140" s="23">
        <f t="shared" si="17"/>
        <v>284.86956521739137</v>
      </c>
      <c r="G140" s="24">
        <f t="shared" si="18"/>
        <v>327.60000000000002</v>
      </c>
    </row>
    <row r="141" spans="1:7" x14ac:dyDescent="0.25">
      <c r="A141" s="59" t="s">
        <v>347</v>
      </c>
      <c r="B141" s="14" t="s">
        <v>348</v>
      </c>
      <c r="C141" s="22">
        <v>1.8</v>
      </c>
      <c r="D141" s="16">
        <v>0</v>
      </c>
      <c r="E141" s="17">
        <v>0</v>
      </c>
      <c r="F141" s="23">
        <f t="shared" si="17"/>
        <v>0</v>
      </c>
      <c r="G141" s="24">
        <f t="shared" si="18"/>
        <v>0</v>
      </c>
    </row>
    <row r="142" spans="1:7" x14ac:dyDescent="0.25">
      <c r="A142" s="59" t="s">
        <v>349</v>
      </c>
      <c r="B142" s="14" t="s">
        <v>350</v>
      </c>
      <c r="C142" s="22">
        <v>1.8</v>
      </c>
      <c r="D142" s="16">
        <v>0</v>
      </c>
      <c r="E142" s="17">
        <v>0</v>
      </c>
      <c r="F142" s="23">
        <f t="shared" si="17"/>
        <v>0</v>
      </c>
      <c r="G142" s="24">
        <f t="shared" si="18"/>
        <v>0</v>
      </c>
    </row>
    <row r="143" spans="1:7" x14ac:dyDescent="0.25">
      <c r="A143" s="59" t="s">
        <v>351</v>
      </c>
      <c r="B143" s="14" t="s">
        <v>352</v>
      </c>
      <c r="C143" s="22">
        <v>0.72</v>
      </c>
      <c r="D143" s="16">
        <v>104.34782608695653</v>
      </c>
      <c r="E143" s="17">
        <v>120</v>
      </c>
      <c r="F143" s="23">
        <f t="shared" si="17"/>
        <v>109.56521739130436</v>
      </c>
      <c r="G143" s="24">
        <f t="shared" si="18"/>
        <v>126</v>
      </c>
    </row>
    <row r="144" spans="1:7" x14ac:dyDescent="0.25">
      <c r="A144" s="59" t="s">
        <v>353</v>
      </c>
      <c r="B144" s="14" t="s">
        <v>354</v>
      </c>
      <c r="C144" s="22">
        <v>0.72</v>
      </c>
      <c r="D144" s="16">
        <v>0</v>
      </c>
      <c r="E144" s="17">
        <v>0</v>
      </c>
      <c r="F144" s="23">
        <f t="shared" si="17"/>
        <v>0</v>
      </c>
      <c r="G144" s="24">
        <f t="shared" si="18"/>
        <v>0</v>
      </c>
    </row>
    <row r="145" spans="1:7" x14ac:dyDescent="0.25">
      <c r="A145" s="59" t="s">
        <v>355</v>
      </c>
      <c r="B145" s="14" t="s">
        <v>356</v>
      </c>
      <c r="C145" s="22">
        <v>0.72</v>
      </c>
      <c r="D145" s="16">
        <v>104.34782608695653</v>
      </c>
      <c r="E145" s="17">
        <v>120</v>
      </c>
      <c r="F145" s="23">
        <f t="shared" si="17"/>
        <v>109.56521739130436</v>
      </c>
      <c r="G145" s="24">
        <f t="shared" si="18"/>
        <v>126</v>
      </c>
    </row>
    <row r="146" spans="1:7" x14ac:dyDescent="0.25">
      <c r="A146" s="59" t="s">
        <v>357</v>
      </c>
      <c r="B146" s="14" t="s">
        <v>358</v>
      </c>
      <c r="C146" s="22">
        <v>0.72</v>
      </c>
      <c r="D146" s="16">
        <v>0</v>
      </c>
      <c r="E146" s="17">
        <v>0</v>
      </c>
      <c r="F146" s="23">
        <f t="shared" si="17"/>
        <v>0</v>
      </c>
      <c r="G146" s="24">
        <f t="shared" si="18"/>
        <v>0</v>
      </c>
    </row>
    <row r="147" spans="1:7" x14ac:dyDescent="0.25">
      <c r="A147" s="59" t="s">
        <v>359</v>
      </c>
      <c r="B147" s="14" t="s">
        <v>360</v>
      </c>
      <c r="C147" s="22">
        <v>0.89999999999999991</v>
      </c>
      <c r="D147" s="16">
        <v>0</v>
      </c>
      <c r="E147" s="17">
        <v>0</v>
      </c>
      <c r="F147" s="23">
        <f t="shared" si="17"/>
        <v>0</v>
      </c>
      <c r="G147" s="24">
        <f t="shared" si="18"/>
        <v>0</v>
      </c>
    </row>
    <row r="148" spans="1:7" x14ac:dyDescent="0.25">
      <c r="A148" s="59" t="s">
        <v>361</v>
      </c>
      <c r="B148" s="14" t="s">
        <v>362</v>
      </c>
      <c r="C148" s="22">
        <v>0.75</v>
      </c>
      <c r="D148" s="16">
        <v>0</v>
      </c>
      <c r="E148" s="17">
        <v>0</v>
      </c>
      <c r="F148" s="23">
        <f t="shared" si="17"/>
        <v>0</v>
      </c>
      <c r="G148" s="24">
        <f t="shared" si="18"/>
        <v>0</v>
      </c>
    </row>
    <row r="149" spans="1:7" x14ac:dyDescent="0.25">
      <c r="A149" s="59" t="s">
        <v>363</v>
      </c>
      <c r="B149" s="14" t="s">
        <v>364</v>
      </c>
      <c r="C149" s="22">
        <v>1.28</v>
      </c>
      <c r="D149" s="16">
        <v>194.78260869565219</v>
      </c>
      <c r="E149" s="17">
        <v>224</v>
      </c>
      <c r="F149" s="23">
        <f t="shared" si="17"/>
        <v>204.52173913043481</v>
      </c>
      <c r="G149" s="24">
        <f t="shared" si="18"/>
        <v>235.20000000000002</v>
      </c>
    </row>
    <row r="150" spans="1:7" x14ac:dyDescent="0.25">
      <c r="A150" s="59" t="s">
        <v>365</v>
      </c>
      <c r="B150" s="14" t="s">
        <v>366</v>
      </c>
      <c r="C150" s="22">
        <v>1.28</v>
      </c>
      <c r="D150" s="16">
        <v>0</v>
      </c>
      <c r="E150" s="17">
        <v>0</v>
      </c>
      <c r="F150" s="23">
        <f t="shared" si="17"/>
        <v>0</v>
      </c>
      <c r="G150" s="24">
        <f t="shared" si="18"/>
        <v>0</v>
      </c>
    </row>
    <row r="151" spans="1:7" x14ac:dyDescent="0.25">
      <c r="A151" s="59" t="s">
        <v>367</v>
      </c>
      <c r="B151" s="14" t="s">
        <v>368</v>
      </c>
      <c r="C151" s="22">
        <v>1.28</v>
      </c>
      <c r="D151" s="16">
        <v>194.78260869565219</v>
      </c>
      <c r="E151" s="17">
        <v>224</v>
      </c>
      <c r="F151" s="23">
        <f t="shared" si="17"/>
        <v>204.52173913043481</v>
      </c>
      <c r="G151" s="24">
        <f t="shared" si="18"/>
        <v>235.20000000000002</v>
      </c>
    </row>
    <row r="152" spans="1:7" x14ac:dyDescent="0.25">
      <c r="A152" s="59" t="s">
        <v>369</v>
      </c>
      <c r="B152" s="14" t="s">
        <v>370</v>
      </c>
      <c r="C152" s="22">
        <v>3.5</v>
      </c>
      <c r="D152" s="16">
        <v>0</v>
      </c>
      <c r="E152" s="17">
        <v>0</v>
      </c>
      <c r="F152" s="23">
        <f t="shared" si="17"/>
        <v>0</v>
      </c>
      <c r="G152" s="24">
        <f t="shared" si="18"/>
        <v>0</v>
      </c>
    </row>
    <row r="153" spans="1:7" x14ac:dyDescent="0.25">
      <c r="A153" s="59" t="s">
        <v>371</v>
      </c>
      <c r="B153" s="14" t="s">
        <v>372</v>
      </c>
      <c r="C153" s="22">
        <v>3.5</v>
      </c>
      <c r="D153" s="16">
        <v>0</v>
      </c>
      <c r="E153" s="17">
        <v>0</v>
      </c>
      <c r="F153" s="23">
        <f t="shared" si="17"/>
        <v>0</v>
      </c>
      <c r="G153" s="24">
        <f t="shared" si="18"/>
        <v>0</v>
      </c>
    </row>
    <row r="154" spans="1:7" x14ac:dyDescent="0.25">
      <c r="A154" s="59" t="s">
        <v>373</v>
      </c>
      <c r="B154" s="14" t="s">
        <v>374</v>
      </c>
      <c r="C154" s="22">
        <v>4</v>
      </c>
      <c r="D154" s="16">
        <v>0</v>
      </c>
      <c r="E154" s="17">
        <v>0</v>
      </c>
      <c r="F154" s="23">
        <f t="shared" si="17"/>
        <v>0</v>
      </c>
      <c r="G154" s="24">
        <f t="shared" si="18"/>
        <v>0</v>
      </c>
    </row>
    <row r="155" spans="1:7" x14ac:dyDescent="0.25">
      <c r="A155" s="59" t="s">
        <v>375</v>
      </c>
      <c r="B155" s="14" t="s">
        <v>376</v>
      </c>
      <c r="C155" s="22">
        <v>3</v>
      </c>
      <c r="D155" s="16">
        <v>0</v>
      </c>
      <c r="E155" s="17">
        <v>0</v>
      </c>
      <c r="F155" s="23">
        <f t="shared" si="17"/>
        <v>0</v>
      </c>
      <c r="G155" s="24">
        <f t="shared" si="18"/>
        <v>0</v>
      </c>
    </row>
    <row r="156" spans="1:7" x14ac:dyDescent="0.25">
      <c r="A156" s="82" t="s">
        <v>377</v>
      </c>
      <c r="B156" s="83" t="s">
        <v>378</v>
      </c>
      <c r="C156" s="79">
        <v>3</v>
      </c>
      <c r="D156" s="16">
        <v>0</v>
      </c>
      <c r="E156" s="17">
        <v>0</v>
      </c>
      <c r="F156" s="80">
        <f t="shared" si="17"/>
        <v>0</v>
      </c>
      <c r="G156" s="81">
        <f t="shared" si="18"/>
        <v>0</v>
      </c>
    </row>
    <row r="158" spans="1:7" x14ac:dyDescent="0.25">
      <c r="B158" s="85" t="s">
        <v>433</v>
      </c>
    </row>
  </sheetData>
  <mergeCells count="4">
    <mergeCell ref="D6:E6"/>
    <mergeCell ref="F6:G6"/>
    <mergeCell ref="D7:E7"/>
    <mergeCell ref="F7:G7"/>
  </mergeCells>
  <pageMargins left="0.70866141732283472" right="0.70866141732283472" top="0.74803149606299213" bottom="0.74803149606299213" header="0.31496062992125984" footer="0.31496062992125984"/>
  <pageSetup paperSize="9" scale="55" fitToHeight="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184"/>
  <sheetViews>
    <sheetView workbookViewId="0">
      <selection activeCell="B16" sqref="B16"/>
    </sheetView>
  </sheetViews>
  <sheetFormatPr defaultColWidth="8.85546875" defaultRowHeight="15" x14ac:dyDescent="0.25"/>
  <cols>
    <col min="1" max="1" width="21.42578125" customWidth="1"/>
    <col min="2" max="2" width="62" bestFit="1" customWidth="1"/>
    <col min="3" max="3" width="7.42578125" bestFit="1" customWidth="1"/>
    <col min="4" max="7" width="14.42578125" customWidth="1"/>
  </cols>
  <sheetData>
    <row r="2" spans="1:7" x14ac:dyDescent="0.25">
      <c r="B2" s="84"/>
    </row>
    <row r="5" spans="1:7" ht="15.75" thickBot="1" x14ac:dyDescent="0.3"/>
    <row r="6" spans="1:7" ht="16.5" thickBot="1" x14ac:dyDescent="0.3">
      <c r="A6" s="3"/>
      <c r="B6" s="3"/>
      <c r="C6" s="4"/>
      <c r="D6" s="86" t="s">
        <v>0</v>
      </c>
      <c r="E6" s="87"/>
      <c r="F6" s="86" t="s">
        <v>1</v>
      </c>
      <c r="G6" s="87"/>
    </row>
    <row r="7" spans="1:7" ht="15.75" thickBot="1" x14ac:dyDescent="0.3">
      <c r="A7" s="1"/>
      <c r="B7" s="1"/>
      <c r="C7" s="2"/>
      <c r="D7" s="88" t="s">
        <v>2</v>
      </c>
      <c r="E7" s="89"/>
      <c r="F7" s="88" t="s">
        <v>3</v>
      </c>
      <c r="G7" s="89"/>
    </row>
    <row r="8" spans="1:7" ht="56.25" customHeight="1" thickBot="1" x14ac:dyDescent="0.3">
      <c r="A8" s="61"/>
      <c r="B8" s="62" t="s">
        <v>4</v>
      </c>
      <c r="C8" s="5" t="s">
        <v>5</v>
      </c>
      <c r="D8" s="62" t="s">
        <v>6</v>
      </c>
      <c r="E8" s="62" t="s">
        <v>7</v>
      </c>
      <c r="F8" s="62" t="s">
        <v>6</v>
      </c>
      <c r="G8" s="62" t="s">
        <v>7</v>
      </c>
    </row>
    <row r="9" spans="1:7" ht="15.75" thickBot="1" x14ac:dyDescent="0.3">
      <c r="A9" s="63" t="s">
        <v>8</v>
      </c>
      <c r="B9" s="7" t="s">
        <v>9</v>
      </c>
      <c r="C9" s="8"/>
      <c r="D9" s="64"/>
      <c r="E9" s="9"/>
      <c r="F9" s="64"/>
      <c r="G9" s="9"/>
    </row>
    <row r="10" spans="1:7" x14ac:dyDescent="0.25">
      <c r="A10" s="65" t="s">
        <v>16</v>
      </c>
      <c r="B10" s="10" t="s">
        <v>17</v>
      </c>
      <c r="C10" s="11">
        <v>0.08</v>
      </c>
      <c r="D10" s="12">
        <f>VLOOKUP(A10,[2]data!$A$8:$F$560,4,FALSE)</f>
        <v>3.0434782608695654</v>
      </c>
      <c r="E10" s="13">
        <f>VLOOKUP(A10,[2]data!$A$8:$F$560,6,FALSE)</f>
        <v>3.5</v>
      </c>
      <c r="F10" s="12">
        <f t="shared" ref="F10:F43" si="0">D10*1.05</f>
        <v>3.1956521739130439</v>
      </c>
      <c r="G10" s="13">
        <f t="shared" ref="G10:G43" si="1">F10*1.15</f>
        <v>3.6750000000000003</v>
      </c>
    </row>
    <row r="11" spans="1:7" ht="15.75" thickBot="1" x14ac:dyDescent="0.3">
      <c r="A11" s="66" t="s">
        <v>18</v>
      </c>
      <c r="B11" s="14" t="s">
        <v>19</v>
      </c>
      <c r="C11" s="15">
        <v>7.9999999999999835E-2</v>
      </c>
      <c r="D11" s="16">
        <f>VLOOKUP(A11,[2]data!$A$8:$F$560,4,FALSE)</f>
        <v>3.0434782608695654</v>
      </c>
      <c r="E11" s="17">
        <f>VLOOKUP(A11,[2]data!$A$8:$F$560,6,FALSE)</f>
        <v>3.5</v>
      </c>
      <c r="F11" s="16">
        <f t="shared" si="0"/>
        <v>3.1956521739130439</v>
      </c>
      <c r="G11" s="17">
        <f t="shared" si="1"/>
        <v>3.6750000000000003</v>
      </c>
    </row>
    <row r="12" spans="1:7" ht="15.75" thickBot="1" x14ac:dyDescent="0.3">
      <c r="A12" s="66" t="s">
        <v>20</v>
      </c>
      <c r="B12" s="14" t="s">
        <v>21</v>
      </c>
      <c r="C12" s="15">
        <v>7.9999999999999835E-2</v>
      </c>
      <c r="D12" s="16">
        <f>VLOOKUP(A12,[2]data!$A$8:$F$560,4,FALSE)</f>
        <v>3.0434782608695654</v>
      </c>
      <c r="E12" s="17">
        <f>VLOOKUP(A12,[2]data!$A$8:$F$560,6,FALSE)</f>
        <v>3.5</v>
      </c>
      <c r="F12" s="16">
        <f t="shared" si="0"/>
        <v>3.1956521739130439</v>
      </c>
      <c r="G12" s="17">
        <f t="shared" si="1"/>
        <v>3.6750000000000003</v>
      </c>
    </row>
    <row r="13" spans="1:7" ht="15.75" thickBot="1" x14ac:dyDescent="0.3">
      <c r="A13" s="66" t="s">
        <v>22</v>
      </c>
      <c r="B13" s="14" t="s">
        <v>23</v>
      </c>
      <c r="C13" s="15">
        <v>7.9999999999999877E-2</v>
      </c>
      <c r="D13" s="16">
        <f>VLOOKUP(A13,[2]data!$A$8:$F$560,4,FALSE)</f>
        <v>3.0434782608695654</v>
      </c>
      <c r="E13" s="17">
        <f>VLOOKUP(A13,[2]data!$A$8:$F$560,6,FALSE)</f>
        <v>3.5</v>
      </c>
      <c r="F13" s="16">
        <f t="shared" si="0"/>
        <v>3.1956521739130439</v>
      </c>
      <c r="G13" s="17">
        <f t="shared" si="1"/>
        <v>3.6750000000000003</v>
      </c>
    </row>
    <row r="14" spans="1:7" ht="15.75" thickBot="1" x14ac:dyDescent="0.3">
      <c r="A14" s="66" t="s">
        <v>24</v>
      </c>
      <c r="B14" s="14" t="s">
        <v>25</v>
      </c>
      <c r="C14" s="15">
        <v>7.9999999999999766E-2</v>
      </c>
      <c r="D14" s="16">
        <f>VLOOKUP(A14,[2]data!$A$8:$F$560,4,FALSE)</f>
        <v>3.0434782608695654</v>
      </c>
      <c r="E14" s="17">
        <f>VLOOKUP(A14,[2]data!$A$8:$F$560,6,FALSE)</f>
        <v>3.5</v>
      </c>
      <c r="F14" s="16">
        <f t="shared" si="0"/>
        <v>3.1956521739130439</v>
      </c>
      <c r="G14" s="17">
        <f t="shared" si="1"/>
        <v>3.6750000000000003</v>
      </c>
    </row>
    <row r="15" spans="1:7" ht="15.75" thickBot="1" x14ac:dyDescent="0.3">
      <c r="A15" s="67" t="s">
        <v>26</v>
      </c>
      <c r="B15" s="18" t="s">
        <v>27</v>
      </c>
      <c r="C15" s="19">
        <v>7.9999999999999835E-2</v>
      </c>
      <c r="D15" s="20">
        <f>VLOOKUP(A15,[2]data!$A$8:$F$560,4,FALSE)</f>
        <v>3.0434782608695654</v>
      </c>
      <c r="E15" s="21">
        <f>VLOOKUP(A15,[2]data!$A$8:$F$560,6,FALSE)</f>
        <v>3.5</v>
      </c>
      <c r="F15" s="20">
        <f t="shared" si="0"/>
        <v>3.1956521739130439</v>
      </c>
      <c r="G15" s="21">
        <f t="shared" si="1"/>
        <v>3.6750000000000003</v>
      </c>
    </row>
    <row r="16" spans="1:7" x14ac:dyDescent="0.25">
      <c r="A16" s="65" t="s">
        <v>34</v>
      </c>
      <c r="B16" s="10" t="s">
        <v>35</v>
      </c>
      <c r="C16" s="11">
        <v>0.96</v>
      </c>
      <c r="D16" s="12">
        <f>VLOOKUP(A16,[2]data!$A$8:$F$560,4,FALSE)</f>
        <v>36.086956521739133</v>
      </c>
      <c r="E16" s="13">
        <f>VLOOKUP(A16,[2]data!$A$8:$F$560,6,FALSE)</f>
        <v>41.5</v>
      </c>
      <c r="F16" s="12">
        <f t="shared" si="0"/>
        <v>37.891304347826093</v>
      </c>
      <c r="G16" s="13">
        <f t="shared" si="1"/>
        <v>43.575000000000003</v>
      </c>
    </row>
    <row r="17" spans="1:7" ht="15.75" thickBot="1" x14ac:dyDescent="0.3">
      <c r="A17" s="66" t="s">
        <v>36</v>
      </c>
      <c r="B17" s="14" t="s">
        <v>37</v>
      </c>
      <c r="C17" s="15">
        <v>0.95999999999999897</v>
      </c>
      <c r="D17" s="16">
        <f>VLOOKUP(A17,[2]data!$A$8:$F$560,4,FALSE)</f>
        <v>36.086956521739133</v>
      </c>
      <c r="E17" s="17">
        <f>VLOOKUP(A17,[2]data!$A$8:$F$560,6,FALSE)</f>
        <v>41.5</v>
      </c>
      <c r="F17" s="16">
        <f t="shared" si="0"/>
        <v>37.891304347826093</v>
      </c>
      <c r="G17" s="17">
        <f t="shared" si="1"/>
        <v>43.575000000000003</v>
      </c>
    </row>
    <row r="18" spans="1:7" ht="15.75" thickBot="1" x14ac:dyDescent="0.3">
      <c r="A18" s="66" t="s">
        <v>38</v>
      </c>
      <c r="B18" s="14" t="s">
        <v>39</v>
      </c>
      <c r="C18" s="15">
        <v>0.96</v>
      </c>
      <c r="D18" s="16">
        <f>VLOOKUP(A18,[2]data!$A$8:$F$560,4,FALSE)</f>
        <v>36.086956521739133</v>
      </c>
      <c r="E18" s="17">
        <f>VLOOKUP(A18,[2]data!$A$8:$F$560,6,FALSE)</f>
        <v>41.5</v>
      </c>
      <c r="F18" s="16">
        <f t="shared" si="0"/>
        <v>37.891304347826093</v>
      </c>
      <c r="G18" s="17">
        <f t="shared" si="1"/>
        <v>43.575000000000003</v>
      </c>
    </row>
    <row r="19" spans="1:7" ht="15.75" thickBot="1" x14ac:dyDescent="0.3">
      <c r="A19" s="66" t="s">
        <v>40</v>
      </c>
      <c r="B19" s="14" t="s">
        <v>41</v>
      </c>
      <c r="C19" s="15">
        <v>0.96000000000000008</v>
      </c>
      <c r="D19" s="16">
        <f>VLOOKUP(A19,[2]data!$A$8:$F$560,4,FALSE)</f>
        <v>36.086956521739133</v>
      </c>
      <c r="E19" s="17">
        <f>VLOOKUP(A19,[2]data!$A$8:$F$560,6,FALSE)</f>
        <v>41.5</v>
      </c>
      <c r="F19" s="16">
        <f t="shared" si="0"/>
        <v>37.891304347826093</v>
      </c>
      <c r="G19" s="17">
        <f t="shared" si="1"/>
        <v>43.575000000000003</v>
      </c>
    </row>
    <row r="20" spans="1:7" ht="15.75" thickBot="1" x14ac:dyDescent="0.3">
      <c r="A20" s="66" t="s">
        <v>42</v>
      </c>
      <c r="B20" s="14" t="s">
        <v>43</v>
      </c>
      <c r="C20" s="15">
        <v>0.96000000000000008</v>
      </c>
      <c r="D20" s="16">
        <f>VLOOKUP(A20,[2]data!$A$8:$F$560,4,FALSE)</f>
        <v>36.086956521739133</v>
      </c>
      <c r="E20" s="17">
        <f>VLOOKUP(A20,[2]data!$A$8:$F$560,6,FALSE)</f>
        <v>41.5</v>
      </c>
      <c r="F20" s="16">
        <f t="shared" si="0"/>
        <v>37.891304347826093</v>
      </c>
      <c r="G20" s="17">
        <f t="shared" si="1"/>
        <v>43.575000000000003</v>
      </c>
    </row>
    <row r="21" spans="1:7" ht="15.75" thickBot="1" x14ac:dyDescent="0.3">
      <c r="A21" s="67" t="s">
        <v>44</v>
      </c>
      <c r="B21" s="18" t="s">
        <v>45</v>
      </c>
      <c r="C21" s="19">
        <v>0.95999999999999486</v>
      </c>
      <c r="D21" s="20">
        <f>VLOOKUP(A21,[2]data!$A$8:$F$560,4,FALSE)</f>
        <v>36.086956521739133</v>
      </c>
      <c r="E21" s="21">
        <f>VLOOKUP(A21,[2]data!$A$8:$F$560,6,FALSE)</f>
        <v>41.5</v>
      </c>
      <c r="F21" s="20">
        <f t="shared" si="0"/>
        <v>37.891304347826093</v>
      </c>
      <c r="G21" s="21">
        <f t="shared" si="1"/>
        <v>43.575000000000003</v>
      </c>
    </row>
    <row r="22" spans="1:7" x14ac:dyDescent="0.25">
      <c r="A22" s="65" t="s">
        <v>48</v>
      </c>
      <c r="B22" s="10" t="s">
        <v>49</v>
      </c>
      <c r="C22" s="11">
        <v>0.08</v>
      </c>
      <c r="D22" s="12">
        <f>VLOOKUP(A22,[2]data!$A$8:$F$560,4,FALSE)</f>
        <v>3.9130434782608701</v>
      </c>
      <c r="E22" s="13">
        <f>VLOOKUP(A22,[2]data!$A$8:$F$560,6,FALSE)</f>
        <v>4.5</v>
      </c>
      <c r="F22" s="12">
        <f t="shared" si="0"/>
        <v>4.108695652173914</v>
      </c>
      <c r="G22" s="13">
        <f t="shared" si="1"/>
        <v>4.7250000000000005</v>
      </c>
    </row>
    <row r="23" spans="1:7" ht="15.75" thickBot="1" x14ac:dyDescent="0.3">
      <c r="A23" s="66" t="s">
        <v>50</v>
      </c>
      <c r="B23" s="14" t="s">
        <v>51</v>
      </c>
      <c r="C23" s="15">
        <v>0.08</v>
      </c>
      <c r="D23" s="16">
        <f>VLOOKUP(A23,[2]data!$A$8:$F$560,4,FALSE)</f>
        <v>3.9130434782608701</v>
      </c>
      <c r="E23" s="17">
        <f>VLOOKUP(A23,[2]data!$A$8:$F$560,6,FALSE)</f>
        <v>4.5</v>
      </c>
      <c r="F23" s="16">
        <f t="shared" si="0"/>
        <v>4.108695652173914</v>
      </c>
      <c r="G23" s="17">
        <f t="shared" si="1"/>
        <v>4.7250000000000005</v>
      </c>
    </row>
    <row r="24" spans="1:7" ht="15.75" thickBot="1" x14ac:dyDescent="0.3">
      <c r="A24" s="6"/>
      <c r="B24" s="7" t="s">
        <v>52</v>
      </c>
      <c r="C24" s="8"/>
      <c r="D24" s="8"/>
      <c r="E24" s="9"/>
      <c r="F24" s="8"/>
      <c r="G24" s="9"/>
    </row>
    <row r="25" spans="1:7" x14ac:dyDescent="0.25">
      <c r="A25" s="65" t="s">
        <v>58</v>
      </c>
      <c r="B25" s="10" t="s">
        <v>59</v>
      </c>
      <c r="C25" s="11">
        <v>9.9999999999999992E-2</v>
      </c>
      <c r="D25" s="12">
        <f>VLOOKUP(A25,[2]data!$A$8:$F$560,4,FALSE)</f>
        <v>5.2173913043478262</v>
      </c>
      <c r="E25" s="13">
        <f>VLOOKUP(A25,[2]data!$A$8:$F$560,6,FALSE)</f>
        <v>6</v>
      </c>
      <c r="F25" s="12">
        <f t="shared" si="0"/>
        <v>5.4782608695652177</v>
      </c>
      <c r="G25" s="13">
        <f t="shared" si="1"/>
        <v>6.3</v>
      </c>
    </row>
    <row r="26" spans="1:7" ht="15.75" thickBot="1" x14ac:dyDescent="0.3">
      <c r="A26" s="66" t="s">
        <v>60</v>
      </c>
      <c r="B26" s="14" t="s">
        <v>61</v>
      </c>
      <c r="C26" s="15">
        <v>0.1</v>
      </c>
      <c r="D26" s="16">
        <f>VLOOKUP(A26,[2]data!$A$8:$F$560,4,FALSE)</f>
        <v>5.2173913043478262</v>
      </c>
      <c r="E26" s="17">
        <f>VLOOKUP(A26,[2]data!$A$8:$F$560,6,FALSE)</f>
        <v>6</v>
      </c>
      <c r="F26" s="16">
        <f t="shared" si="0"/>
        <v>5.4782608695652177</v>
      </c>
      <c r="G26" s="17">
        <f t="shared" si="1"/>
        <v>6.3</v>
      </c>
    </row>
    <row r="27" spans="1:7" ht="15.75" thickBot="1" x14ac:dyDescent="0.3">
      <c r="A27" s="66" t="s">
        <v>62</v>
      </c>
      <c r="B27" s="14" t="s">
        <v>63</v>
      </c>
      <c r="C27" s="15">
        <v>9.9999999999999506E-2</v>
      </c>
      <c r="D27" s="16">
        <f>VLOOKUP(A27,[2]data!$A$8:$F$560,4,FALSE)</f>
        <v>5.2173913043478262</v>
      </c>
      <c r="E27" s="17">
        <f>VLOOKUP(A27,[2]data!$A$8:$F$560,6,FALSE)</f>
        <v>6</v>
      </c>
      <c r="F27" s="16">
        <f t="shared" si="0"/>
        <v>5.4782608695652177</v>
      </c>
      <c r="G27" s="17">
        <f t="shared" si="1"/>
        <v>6.3</v>
      </c>
    </row>
    <row r="28" spans="1:7" ht="15.75" thickBot="1" x14ac:dyDescent="0.3">
      <c r="A28" s="66" t="s">
        <v>64</v>
      </c>
      <c r="B28" s="14" t="s">
        <v>65</v>
      </c>
      <c r="C28" s="15">
        <v>0.08</v>
      </c>
      <c r="D28" s="16">
        <f>VLOOKUP(A28,[2]data!$A$8:$F$560,4,FALSE)</f>
        <v>6.0869565217391308</v>
      </c>
      <c r="E28" s="17">
        <f>VLOOKUP(A28,[2]data!$A$8:$F$560,6,FALSE)</f>
        <v>7</v>
      </c>
      <c r="F28" s="16">
        <f t="shared" si="0"/>
        <v>6.3913043478260878</v>
      </c>
      <c r="G28" s="17">
        <f t="shared" si="1"/>
        <v>7.3500000000000005</v>
      </c>
    </row>
    <row r="29" spans="1:7" ht="15.75" thickBot="1" x14ac:dyDescent="0.3">
      <c r="A29" s="67" t="s">
        <v>66</v>
      </c>
      <c r="B29" s="18" t="s">
        <v>67</v>
      </c>
      <c r="C29" s="19">
        <v>0.08</v>
      </c>
      <c r="D29" s="20">
        <f>VLOOKUP(A29,[2]data!$A$8:$F$560,4,FALSE)</f>
        <v>6.0869565217391308</v>
      </c>
      <c r="E29" s="21">
        <f>VLOOKUP(A29,[2]data!$A$8:$F$560,6,FALSE)</f>
        <v>7</v>
      </c>
      <c r="F29" s="20">
        <f t="shared" si="0"/>
        <v>6.3913043478260878</v>
      </c>
      <c r="G29" s="21">
        <f t="shared" si="1"/>
        <v>7.3500000000000005</v>
      </c>
    </row>
    <row r="30" spans="1:7" ht="15.75" thickBot="1" x14ac:dyDescent="0.3">
      <c r="A30" s="6"/>
      <c r="B30" s="7" t="s">
        <v>68</v>
      </c>
      <c r="C30" s="8"/>
      <c r="D30" s="8"/>
      <c r="E30" s="9"/>
      <c r="F30" s="8"/>
      <c r="G30" s="9"/>
    </row>
    <row r="31" spans="1:7" x14ac:dyDescent="0.25">
      <c r="A31" s="65" t="s">
        <v>77</v>
      </c>
      <c r="B31" s="10" t="s">
        <v>78</v>
      </c>
      <c r="C31" s="11">
        <v>2.9999999999999916E-2</v>
      </c>
      <c r="D31" s="12">
        <f>VLOOKUP(A31,[2]data!$A$8:$F$560,4,FALSE)</f>
        <v>2.1739130434782612</v>
      </c>
      <c r="E31" s="13">
        <f>VLOOKUP(A31,[2]data!$A$8:$F$560,6,FALSE)</f>
        <v>2.5</v>
      </c>
      <c r="F31" s="12">
        <f t="shared" si="0"/>
        <v>2.2826086956521743</v>
      </c>
      <c r="G31" s="13">
        <f t="shared" si="1"/>
        <v>2.625</v>
      </c>
    </row>
    <row r="32" spans="1:7" ht="15.75" thickBot="1" x14ac:dyDescent="0.3">
      <c r="A32" s="66" t="s">
        <v>79</v>
      </c>
      <c r="B32" s="14" t="s">
        <v>80</v>
      </c>
      <c r="C32" s="15">
        <v>3.0000000000000002E-2</v>
      </c>
      <c r="D32" s="16">
        <f>VLOOKUP(A32,[2]data!$A$8:$F$560,4,FALSE)</f>
        <v>2.1739130434782612</v>
      </c>
      <c r="E32" s="17">
        <f>VLOOKUP(A32,[2]data!$A$8:$F$560,6,FALSE)</f>
        <v>2.5</v>
      </c>
      <c r="F32" s="16">
        <f t="shared" si="0"/>
        <v>2.2826086956521743</v>
      </c>
      <c r="G32" s="17">
        <f t="shared" si="1"/>
        <v>2.625</v>
      </c>
    </row>
    <row r="33" spans="1:7" ht="15.75" thickBot="1" x14ac:dyDescent="0.3">
      <c r="A33" s="66" t="s">
        <v>81</v>
      </c>
      <c r="B33" s="14" t="s">
        <v>82</v>
      </c>
      <c r="C33" s="15">
        <v>2.9999999999999884E-2</v>
      </c>
      <c r="D33" s="16">
        <f>VLOOKUP(A33,[2]data!$A$8:$F$560,4,FALSE)</f>
        <v>2.1739130434782612</v>
      </c>
      <c r="E33" s="17">
        <f>VLOOKUP(A33,[2]data!$A$8:$F$560,6,FALSE)</f>
        <v>2.5</v>
      </c>
      <c r="F33" s="16">
        <f t="shared" si="0"/>
        <v>2.2826086956521743</v>
      </c>
      <c r="G33" s="17">
        <f t="shared" si="1"/>
        <v>2.625</v>
      </c>
    </row>
    <row r="34" spans="1:7" ht="15.75" thickBot="1" x14ac:dyDescent="0.3">
      <c r="A34" s="66" t="s">
        <v>83</v>
      </c>
      <c r="B34" s="14" t="s">
        <v>84</v>
      </c>
      <c r="C34" s="15">
        <v>0.18</v>
      </c>
      <c r="D34" s="16">
        <f>VLOOKUP(A34,[2]data!$A$8:$F$560,4,FALSE)</f>
        <v>10.434782608695652</v>
      </c>
      <c r="E34" s="17">
        <f>VLOOKUP(A34,[2]data!$A$8:$F$560,6,FALSE)</f>
        <v>12</v>
      </c>
      <c r="F34" s="16">
        <f t="shared" si="0"/>
        <v>10.956521739130435</v>
      </c>
      <c r="G34" s="17">
        <f t="shared" si="1"/>
        <v>12.6</v>
      </c>
    </row>
    <row r="35" spans="1:7" ht="15.75" thickBot="1" x14ac:dyDescent="0.3">
      <c r="A35" s="66" t="s">
        <v>85</v>
      </c>
      <c r="B35" s="14" t="s">
        <v>86</v>
      </c>
      <c r="C35" s="15">
        <v>0.17999999999999972</v>
      </c>
      <c r="D35" s="16">
        <f>VLOOKUP(A35,[2]data!$A$8:$F$560,4,FALSE)</f>
        <v>10.434782608695652</v>
      </c>
      <c r="E35" s="17">
        <f>VLOOKUP(A35,[2]data!$A$8:$F$560,6,FALSE)</f>
        <v>12</v>
      </c>
      <c r="F35" s="16">
        <f t="shared" si="0"/>
        <v>10.956521739130435</v>
      </c>
      <c r="G35" s="17">
        <f t="shared" si="1"/>
        <v>12.6</v>
      </c>
    </row>
    <row r="36" spans="1:7" ht="15.75" thickBot="1" x14ac:dyDescent="0.3">
      <c r="A36" s="66" t="s">
        <v>87</v>
      </c>
      <c r="B36" s="14" t="s">
        <v>88</v>
      </c>
      <c r="C36" s="15">
        <v>0.18</v>
      </c>
      <c r="D36" s="16">
        <f>VLOOKUP(A36,[2]data!$A$8:$F$560,4,FALSE)</f>
        <v>10.434782608695652</v>
      </c>
      <c r="E36" s="17">
        <f>VLOOKUP(A36,[2]data!$A$8:$F$560,6,FALSE)</f>
        <v>12</v>
      </c>
      <c r="F36" s="16">
        <f t="shared" si="0"/>
        <v>10.956521739130435</v>
      </c>
      <c r="G36" s="17">
        <f t="shared" si="1"/>
        <v>12.6</v>
      </c>
    </row>
    <row r="37" spans="1:7" ht="15.75" thickBot="1" x14ac:dyDescent="0.3">
      <c r="A37" s="66" t="s">
        <v>89</v>
      </c>
      <c r="B37" s="14" t="s">
        <v>90</v>
      </c>
      <c r="C37" s="15">
        <v>0.18</v>
      </c>
      <c r="D37" s="16">
        <f>VLOOKUP(A37,[2]data!$A$8:$F$560,4,FALSE)</f>
        <v>10.434782608695652</v>
      </c>
      <c r="E37" s="17">
        <f>VLOOKUP(A37,[2]data!$A$8:$F$560,6,FALSE)</f>
        <v>12</v>
      </c>
      <c r="F37" s="16">
        <f t="shared" si="0"/>
        <v>10.956521739130435</v>
      </c>
      <c r="G37" s="17">
        <f t="shared" si="1"/>
        <v>12.6</v>
      </c>
    </row>
    <row r="38" spans="1:7" ht="15.75" thickBot="1" x14ac:dyDescent="0.3">
      <c r="A38" s="67" t="s">
        <v>91</v>
      </c>
      <c r="B38" s="18" t="s">
        <v>92</v>
      </c>
      <c r="C38" s="19">
        <v>0.18</v>
      </c>
      <c r="D38" s="20">
        <f>VLOOKUP(A38,[2]data!$A$8:$F$560,4,FALSE)</f>
        <v>10.434782608695652</v>
      </c>
      <c r="E38" s="21">
        <f>VLOOKUP(A38,[2]data!$A$8:$F$560,6,FALSE)</f>
        <v>12</v>
      </c>
      <c r="F38" s="20">
        <f t="shared" si="0"/>
        <v>10.956521739130435</v>
      </c>
      <c r="G38" s="21">
        <f t="shared" si="1"/>
        <v>12.6</v>
      </c>
    </row>
    <row r="39" spans="1:7" ht="15.75" thickBot="1" x14ac:dyDescent="0.3">
      <c r="A39" s="6"/>
      <c r="B39" s="7" t="s">
        <v>93</v>
      </c>
      <c r="C39" s="8"/>
      <c r="D39" s="8"/>
      <c r="E39" s="9"/>
      <c r="F39" s="8"/>
      <c r="G39" s="9"/>
    </row>
    <row r="40" spans="1:7" x14ac:dyDescent="0.25">
      <c r="A40" s="65" t="s">
        <v>98</v>
      </c>
      <c r="B40" s="10" t="s">
        <v>99</v>
      </c>
      <c r="C40" s="11">
        <v>0.14999999999999966</v>
      </c>
      <c r="D40" s="12">
        <f>VLOOKUP(A40,[2]data!$A$8:$F$560,4,FALSE)</f>
        <v>10.434782608695652</v>
      </c>
      <c r="E40" s="13">
        <f>VLOOKUP(A40,[2]data!$A$8:$F$560,6,FALSE)</f>
        <v>12</v>
      </c>
      <c r="F40" s="12">
        <f t="shared" si="0"/>
        <v>10.956521739130435</v>
      </c>
      <c r="G40" s="13">
        <f t="shared" si="1"/>
        <v>12.6</v>
      </c>
    </row>
    <row r="41" spans="1:7" ht="15.75" thickBot="1" x14ac:dyDescent="0.3">
      <c r="A41" s="66" t="s">
        <v>100</v>
      </c>
      <c r="B41" s="14" t="s">
        <v>95</v>
      </c>
      <c r="C41" s="15">
        <v>0.14999999999999963</v>
      </c>
      <c r="D41" s="16">
        <f>VLOOKUP(A41,[2]data!$A$8:$F$560,4,FALSE)</f>
        <v>10.434782608695652</v>
      </c>
      <c r="E41" s="17">
        <f>VLOOKUP(A41,[2]data!$A$8:$F$560,6,FALSE)</f>
        <v>12</v>
      </c>
      <c r="F41" s="16">
        <f t="shared" si="0"/>
        <v>10.956521739130435</v>
      </c>
      <c r="G41" s="17">
        <f t="shared" si="1"/>
        <v>12.6</v>
      </c>
    </row>
    <row r="42" spans="1:7" ht="15.75" thickBot="1" x14ac:dyDescent="0.3">
      <c r="A42" s="66" t="s">
        <v>101</v>
      </c>
      <c r="B42" s="14" t="s">
        <v>102</v>
      </c>
      <c r="C42" s="15">
        <v>0.15</v>
      </c>
      <c r="D42" s="16">
        <f>VLOOKUP(A42,[2]data!$A$8:$F$560,4,FALSE)</f>
        <v>10.434782608695652</v>
      </c>
      <c r="E42" s="17">
        <f>VLOOKUP(A42,[2]data!$A$8:$F$560,6,FALSE)</f>
        <v>12</v>
      </c>
      <c r="F42" s="16">
        <f t="shared" si="0"/>
        <v>10.956521739130435</v>
      </c>
      <c r="G42" s="17">
        <f t="shared" si="1"/>
        <v>12.6</v>
      </c>
    </row>
    <row r="43" spans="1:7" ht="15.75" thickBot="1" x14ac:dyDescent="0.3">
      <c r="A43" s="67" t="s">
        <v>103</v>
      </c>
      <c r="B43" s="18" t="s">
        <v>104</v>
      </c>
      <c r="C43" s="19">
        <v>0.14999999999999972</v>
      </c>
      <c r="D43" s="20">
        <f>VLOOKUP(A43,[2]data!$A$8:$F$560,4,FALSE)</f>
        <v>10.434782608695652</v>
      </c>
      <c r="E43" s="21">
        <f>VLOOKUP(A43,[2]data!$A$8:$F$560,6,FALSE)</f>
        <v>12</v>
      </c>
      <c r="F43" s="20">
        <f t="shared" si="0"/>
        <v>10.956521739130435</v>
      </c>
      <c r="G43" s="21">
        <f t="shared" si="1"/>
        <v>12.6</v>
      </c>
    </row>
    <row r="44" spans="1:7" ht="15.75" thickBot="1" x14ac:dyDescent="0.3">
      <c r="A44" s="6"/>
      <c r="B44" s="7" t="s">
        <v>419</v>
      </c>
      <c r="C44" s="8"/>
      <c r="D44" s="8"/>
      <c r="E44" s="9"/>
      <c r="F44" s="8"/>
      <c r="G44" s="9"/>
    </row>
    <row r="45" spans="1:7" x14ac:dyDescent="0.25">
      <c r="A45" s="65" t="s">
        <v>424</v>
      </c>
      <c r="B45" s="10" t="s">
        <v>425</v>
      </c>
      <c r="C45" s="11">
        <v>0.35</v>
      </c>
      <c r="D45" s="12">
        <f>VLOOKUP(A45,[2]data!$A$8:$F$560,4,FALSE)</f>
        <v>13.043478260869566</v>
      </c>
      <c r="E45" s="13">
        <f>VLOOKUP(A45,[2]data!$A$8:$F$560,6,FALSE)</f>
        <v>15</v>
      </c>
      <c r="F45" s="12">
        <f t="shared" ref="F45:F48" si="2">D45*1.05</f>
        <v>13.695652173913045</v>
      </c>
      <c r="G45" s="13">
        <f t="shared" ref="G45:G48" si="3">F45*1.15</f>
        <v>15.75</v>
      </c>
    </row>
    <row r="46" spans="1:7" ht="15.75" thickBot="1" x14ac:dyDescent="0.3">
      <c r="A46" s="66" t="s">
        <v>426</v>
      </c>
      <c r="B46" s="14" t="s">
        <v>427</v>
      </c>
      <c r="C46" s="15">
        <v>0.35</v>
      </c>
      <c r="D46" s="16">
        <f>VLOOKUP(A46,[2]data!$A$8:$F$560,4,FALSE)</f>
        <v>13.043478260869566</v>
      </c>
      <c r="E46" s="17">
        <f>VLOOKUP(A46,[2]data!$A$8:$F$560,6,FALSE)</f>
        <v>15</v>
      </c>
      <c r="F46" s="16">
        <f t="shared" si="2"/>
        <v>13.695652173913045</v>
      </c>
      <c r="G46" s="17">
        <f t="shared" si="3"/>
        <v>15.75</v>
      </c>
    </row>
    <row r="47" spans="1:7" ht="15.75" thickBot="1" x14ac:dyDescent="0.3">
      <c r="A47" s="66" t="s">
        <v>428</v>
      </c>
      <c r="B47" s="14" t="s">
        <v>429</v>
      </c>
      <c r="C47" s="15">
        <v>0.35</v>
      </c>
      <c r="D47" s="16">
        <f>VLOOKUP(A47,[2]data!$A$8:$F$560,4,FALSE)</f>
        <v>13.043478260869566</v>
      </c>
      <c r="E47" s="17">
        <f>VLOOKUP(A47,[2]data!$A$8:$F$560,6,FALSE)</f>
        <v>15</v>
      </c>
      <c r="F47" s="16">
        <f t="shared" si="2"/>
        <v>13.695652173913045</v>
      </c>
      <c r="G47" s="17">
        <f t="shared" si="3"/>
        <v>15.75</v>
      </c>
    </row>
    <row r="48" spans="1:7" ht="15.75" thickBot="1" x14ac:dyDescent="0.3">
      <c r="A48" s="67" t="s">
        <v>430</v>
      </c>
      <c r="B48" s="18" t="s">
        <v>431</v>
      </c>
      <c r="C48" s="19">
        <v>0.35</v>
      </c>
      <c r="D48" s="20">
        <f>VLOOKUP(A48,[2]data!$A$8:$F$560,4,FALSE)</f>
        <v>13.043478260869566</v>
      </c>
      <c r="E48" s="21">
        <f>VLOOKUP(A48,[2]data!$A$8:$F$560,6,FALSE)</f>
        <v>15</v>
      </c>
      <c r="F48" s="20">
        <f t="shared" si="2"/>
        <v>13.695652173913045</v>
      </c>
      <c r="G48" s="21">
        <f t="shared" si="3"/>
        <v>15.75</v>
      </c>
    </row>
    <row r="49" spans="1:7" ht="15.75" thickBot="1" x14ac:dyDescent="0.3">
      <c r="A49" s="6"/>
      <c r="B49" s="7" t="s">
        <v>105</v>
      </c>
      <c r="C49" s="8"/>
      <c r="D49" s="8"/>
      <c r="E49" s="9"/>
      <c r="F49" s="8"/>
      <c r="G49" s="9"/>
    </row>
    <row r="50" spans="1:7" x14ac:dyDescent="0.25">
      <c r="A50" s="65" t="s">
        <v>109</v>
      </c>
      <c r="B50" s="10" t="s">
        <v>110</v>
      </c>
      <c r="C50" s="11">
        <v>9.9999999999999992E-2</v>
      </c>
      <c r="D50" s="12">
        <f>VLOOKUP(A50,[2]data!$A$8:$F$560,4,FALSE)</f>
        <v>5.2173913043478262</v>
      </c>
      <c r="E50" s="13">
        <f>VLOOKUP(A50,[2]data!$A$8:$F$560,6,FALSE)</f>
        <v>6</v>
      </c>
      <c r="F50" s="12">
        <f t="shared" ref="F50:F88" si="4">D50*1.05</f>
        <v>5.4782608695652177</v>
      </c>
      <c r="G50" s="13">
        <f t="shared" ref="G50:G88" si="5">F50*1.15</f>
        <v>6.3</v>
      </c>
    </row>
    <row r="51" spans="1:7" ht="15.75" thickBot="1" x14ac:dyDescent="0.3">
      <c r="A51" s="68" t="s">
        <v>111</v>
      </c>
      <c r="B51" s="69" t="s">
        <v>112</v>
      </c>
      <c r="C51" s="22">
        <v>0.1</v>
      </c>
      <c r="D51" s="16">
        <f>VLOOKUP(A51,[2]data!$A$8:$F$560,4,FALSE)</f>
        <v>5.2173913043478262</v>
      </c>
      <c r="E51" s="17">
        <f>VLOOKUP(A51,[2]data!$A$8:$F$560,6,FALSE)</f>
        <v>6</v>
      </c>
      <c r="F51" s="16">
        <f t="shared" si="4"/>
        <v>5.4782608695652177</v>
      </c>
      <c r="G51" s="17">
        <f t="shared" si="5"/>
        <v>6.3</v>
      </c>
    </row>
    <row r="52" spans="1:7" ht="15.75" thickBot="1" x14ac:dyDescent="0.3">
      <c r="A52" s="70" t="s">
        <v>113</v>
      </c>
      <c r="B52" s="71" t="s">
        <v>114</v>
      </c>
      <c r="C52" s="25">
        <v>9.9999999999999992E-2</v>
      </c>
      <c r="D52" s="20">
        <f>VLOOKUP(A52,[2]data!$A$8:$F$560,4,FALSE)</f>
        <v>5.2173913043478262</v>
      </c>
      <c r="E52" s="21">
        <f>VLOOKUP(A52,[2]data!$A$8:$F$560,6,FALSE)</f>
        <v>6</v>
      </c>
      <c r="F52" s="20">
        <f t="shared" si="4"/>
        <v>5.4782608695652177</v>
      </c>
      <c r="G52" s="21">
        <f t="shared" si="5"/>
        <v>6.3</v>
      </c>
    </row>
    <row r="53" spans="1:7" ht="15.75" thickBot="1" x14ac:dyDescent="0.3">
      <c r="A53" s="6"/>
      <c r="B53" s="7" t="s">
        <v>115</v>
      </c>
      <c r="C53" s="8"/>
      <c r="D53" s="8"/>
      <c r="E53" s="9"/>
      <c r="F53" s="8"/>
      <c r="G53" s="9"/>
    </row>
    <row r="54" spans="1:7" x14ac:dyDescent="0.25">
      <c r="A54" s="65" t="s">
        <v>119</v>
      </c>
      <c r="B54" s="10" t="s">
        <v>120</v>
      </c>
      <c r="C54" s="11">
        <v>0.1</v>
      </c>
      <c r="D54" s="12">
        <f>VLOOKUP(A54,[2]data!$A$8:$F$560,4,FALSE)</f>
        <v>9.1304347826086971</v>
      </c>
      <c r="E54" s="13">
        <f>VLOOKUP(A54,[2]data!$A$8:$F$560,6,FALSE)</f>
        <v>10.5</v>
      </c>
      <c r="F54" s="12">
        <f t="shared" si="4"/>
        <v>9.5869565217391326</v>
      </c>
      <c r="G54" s="13">
        <f t="shared" si="5"/>
        <v>11.025000000000002</v>
      </c>
    </row>
    <row r="55" spans="1:7" ht="15.75" thickBot="1" x14ac:dyDescent="0.3">
      <c r="A55" s="66" t="s">
        <v>121</v>
      </c>
      <c r="B55" s="14" t="s">
        <v>122</v>
      </c>
      <c r="C55" s="15">
        <v>0.1</v>
      </c>
      <c r="D55" s="16">
        <f>VLOOKUP(A55,[2]data!$A$8:$F$560,4,FALSE)</f>
        <v>9.1304347826086971</v>
      </c>
      <c r="E55" s="17">
        <f>VLOOKUP(A55,[2]data!$A$8:$F$560,6,FALSE)</f>
        <v>10.5</v>
      </c>
      <c r="F55" s="16">
        <f t="shared" si="4"/>
        <v>9.5869565217391326</v>
      </c>
      <c r="G55" s="17">
        <f t="shared" si="5"/>
        <v>11.025000000000002</v>
      </c>
    </row>
    <row r="56" spans="1:7" ht="15.75" thickBot="1" x14ac:dyDescent="0.3">
      <c r="A56" s="67" t="s">
        <v>123</v>
      </c>
      <c r="B56" s="18" t="s">
        <v>124</v>
      </c>
      <c r="C56" s="19">
        <v>0.1</v>
      </c>
      <c r="D56" s="20">
        <f>VLOOKUP(A56,[2]data!$A$8:$F$560,4,FALSE)</f>
        <v>9.1304347826086971</v>
      </c>
      <c r="E56" s="21">
        <f>VLOOKUP(A56,[2]data!$A$8:$F$560,6,FALSE)</f>
        <v>10.5</v>
      </c>
      <c r="F56" s="20">
        <f t="shared" si="4"/>
        <v>9.5869565217391326</v>
      </c>
      <c r="G56" s="21">
        <f t="shared" si="5"/>
        <v>11.025000000000002</v>
      </c>
    </row>
    <row r="57" spans="1:7" ht="15.75" thickBot="1" x14ac:dyDescent="0.3">
      <c r="A57" s="6"/>
      <c r="B57" s="7" t="s">
        <v>115</v>
      </c>
      <c r="C57" s="8"/>
      <c r="D57" s="8"/>
      <c r="E57" s="9"/>
      <c r="F57" s="8"/>
      <c r="G57" s="9"/>
    </row>
    <row r="58" spans="1:7" x14ac:dyDescent="0.25">
      <c r="A58" s="65" t="s">
        <v>119</v>
      </c>
      <c r="B58" s="10" t="s">
        <v>120</v>
      </c>
      <c r="C58" s="11">
        <v>0.1</v>
      </c>
      <c r="D58" s="12">
        <f>VLOOKUP(A58,[2]data!$A$8:$F$560,4,FALSE)</f>
        <v>9.1304347826086971</v>
      </c>
      <c r="E58" s="13">
        <f>VLOOKUP(A58,[2]data!$A$8:$F$560,6,FALSE)</f>
        <v>10.5</v>
      </c>
      <c r="F58" s="12">
        <f t="shared" ref="F58:F60" si="6">D58*1.05</f>
        <v>9.5869565217391326</v>
      </c>
      <c r="G58" s="13">
        <f t="shared" ref="G58:G60" si="7">F58*1.15</f>
        <v>11.025000000000002</v>
      </c>
    </row>
    <row r="59" spans="1:7" ht="15.75" thickBot="1" x14ac:dyDescent="0.3">
      <c r="A59" s="66" t="s">
        <v>121</v>
      </c>
      <c r="B59" s="14" t="s">
        <v>122</v>
      </c>
      <c r="C59" s="15">
        <v>0.1</v>
      </c>
      <c r="D59" s="16">
        <f>VLOOKUP(A59,[2]data!$A$8:$F$560,4,FALSE)</f>
        <v>9.1304347826086971</v>
      </c>
      <c r="E59" s="17">
        <f>VLOOKUP(A59,[2]data!$A$8:$F$560,6,FALSE)</f>
        <v>10.5</v>
      </c>
      <c r="F59" s="16">
        <f t="shared" si="6"/>
        <v>9.5869565217391326</v>
      </c>
      <c r="G59" s="17">
        <f t="shared" si="7"/>
        <v>11.025000000000002</v>
      </c>
    </row>
    <row r="60" spans="1:7" ht="15.75" thickBot="1" x14ac:dyDescent="0.3">
      <c r="A60" s="67" t="s">
        <v>123</v>
      </c>
      <c r="B60" s="18" t="s">
        <v>124</v>
      </c>
      <c r="C60" s="19">
        <v>0.1</v>
      </c>
      <c r="D60" s="20">
        <f>VLOOKUP(A60,[2]data!$A$8:$F$560,4,FALSE)</f>
        <v>9.1304347826086971</v>
      </c>
      <c r="E60" s="21">
        <f>VLOOKUP(A60,[2]data!$A$8:$F$560,6,FALSE)</f>
        <v>10.5</v>
      </c>
      <c r="F60" s="20">
        <f t="shared" si="6"/>
        <v>9.5869565217391326</v>
      </c>
      <c r="G60" s="21">
        <f t="shared" si="7"/>
        <v>11.025000000000002</v>
      </c>
    </row>
    <row r="61" spans="1:7" ht="15.75" thickBot="1" x14ac:dyDescent="0.3">
      <c r="A61" s="6"/>
      <c r="B61" s="7" t="s">
        <v>125</v>
      </c>
      <c r="C61" s="8"/>
      <c r="D61" s="8"/>
      <c r="E61" s="9"/>
      <c r="F61" s="8"/>
      <c r="G61" s="9"/>
    </row>
    <row r="62" spans="1:7" x14ac:dyDescent="0.25">
      <c r="A62" s="65" t="s">
        <v>129</v>
      </c>
      <c r="B62" s="10" t="s">
        <v>130</v>
      </c>
      <c r="C62" s="11">
        <v>0.5</v>
      </c>
      <c r="D62" s="12">
        <f>VLOOKUP(A62,[2]data!$A$8:$F$560,4,FALSE)</f>
        <v>20.869565217391305</v>
      </c>
      <c r="E62" s="13">
        <f>VLOOKUP(A62,[2]data!$A$8:$F$560,6,FALSE)</f>
        <v>24</v>
      </c>
      <c r="F62" s="12">
        <f t="shared" si="4"/>
        <v>21.913043478260871</v>
      </c>
      <c r="G62" s="13">
        <f t="shared" si="5"/>
        <v>25.2</v>
      </c>
    </row>
    <row r="63" spans="1:7" ht="15.75" thickBot="1" x14ac:dyDescent="0.3">
      <c r="A63" s="67" t="s">
        <v>131</v>
      </c>
      <c r="B63" s="18" t="s">
        <v>132</v>
      </c>
      <c r="C63" s="19">
        <v>0.5</v>
      </c>
      <c r="D63" s="20">
        <f>VLOOKUP(A63,[2]data!$A$8:$F$560,4,FALSE)</f>
        <v>20.869565217391305</v>
      </c>
      <c r="E63" s="21">
        <f>VLOOKUP(A63,[2]data!$A$8:$F$560,6,FALSE)</f>
        <v>24</v>
      </c>
      <c r="F63" s="20">
        <f t="shared" si="4"/>
        <v>21.913043478260871</v>
      </c>
      <c r="G63" s="21">
        <f t="shared" si="5"/>
        <v>25.2</v>
      </c>
    </row>
    <row r="64" spans="1:7" ht="15.75" thickBot="1" x14ac:dyDescent="0.3">
      <c r="A64" s="6"/>
      <c r="B64" s="7" t="s">
        <v>133</v>
      </c>
      <c r="C64" s="8"/>
      <c r="D64" s="8"/>
      <c r="E64" s="9"/>
      <c r="F64" s="8"/>
      <c r="G64" s="9"/>
    </row>
    <row r="65" spans="1:7" x14ac:dyDescent="0.25">
      <c r="A65" s="65" t="s">
        <v>136</v>
      </c>
      <c r="B65" s="10" t="s">
        <v>137</v>
      </c>
      <c r="C65" s="11">
        <v>0.4</v>
      </c>
      <c r="D65" s="12">
        <f>VLOOKUP(A65,[2]data!$A$8:$F$560,4,FALSE)</f>
        <v>26.086956521739133</v>
      </c>
      <c r="E65" s="13">
        <f>VLOOKUP(A65,[2]data!$A$8:$F$560,6,FALSE)</f>
        <v>30</v>
      </c>
      <c r="F65" s="12">
        <f t="shared" si="4"/>
        <v>27.39130434782609</v>
      </c>
      <c r="G65" s="13">
        <f t="shared" si="5"/>
        <v>31.5</v>
      </c>
    </row>
    <row r="66" spans="1:7" ht="15.75" thickBot="1" x14ac:dyDescent="0.3">
      <c r="A66" s="67" t="s">
        <v>138</v>
      </c>
      <c r="B66" s="18" t="s">
        <v>139</v>
      </c>
      <c r="C66" s="19">
        <v>0.2</v>
      </c>
      <c r="D66" s="20">
        <f>VLOOKUP(A66,[2]data!$A$8:$F$560,4,FALSE)</f>
        <v>13.043478260869566</v>
      </c>
      <c r="E66" s="21">
        <f>VLOOKUP(A66,[2]data!$A$8:$F$560,6,FALSE)</f>
        <v>15</v>
      </c>
      <c r="F66" s="20">
        <f t="shared" si="4"/>
        <v>13.695652173913045</v>
      </c>
      <c r="G66" s="21">
        <f t="shared" si="5"/>
        <v>15.75</v>
      </c>
    </row>
    <row r="67" spans="1:7" ht="15.75" thickBot="1" x14ac:dyDescent="0.3">
      <c r="A67" s="6"/>
      <c r="B67" s="7" t="s">
        <v>140</v>
      </c>
      <c r="C67" s="8"/>
      <c r="D67" s="8"/>
      <c r="E67" s="9"/>
      <c r="F67" s="8"/>
      <c r="G67" s="9"/>
    </row>
    <row r="68" spans="1:7" x14ac:dyDescent="0.25">
      <c r="A68" s="65" t="s">
        <v>143</v>
      </c>
      <c r="B68" s="10" t="s">
        <v>144</v>
      </c>
      <c r="C68" s="11">
        <v>0.19999999999999998</v>
      </c>
      <c r="D68" s="12">
        <f>VLOOKUP(A68,[2]data!$A$8:$F$560,4,FALSE)</f>
        <v>9.5652173913043494</v>
      </c>
      <c r="E68" s="13">
        <f>VLOOKUP(A68,[2]data!$A$8:$F$560,6,FALSE)</f>
        <v>11</v>
      </c>
      <c r="F68" s="12">
        <f t="shared" si="4"/>
        <v>10.043478260869568</v>
      </c>
      <c r="G68" s="13">
        <f t="shared" si="5"/>
        <v>11.550000000000002</v>
      </c>
    </row>
    <row r="69" spans="1:7" ht="15.75" thickBot="1" x14ac:dyDescent="0.3">
      <c r="A69" s="67" t="s">
        <v>145</v>
      </c>
      <c r="B69" s="18" t="s">
        <v>146</v>
      </c>
      <c r="C69" s="19">
        <v>0.19999999999999998</v>
      </c>
      <c r="D69" s="20">
        <f>VLOOKUP(A69,[2]data!$A$8:$F$560,4,FALSE)</f>
        <v>9.5652173913043494</v>
      </c>
      <c r="E69" s="21">
        <f>VLOOKUP(A69,[2]data!$A$8:$F$560,6,FALSE)</f>
        <v>11</v>
      </c>
      <c r="F69" s="20">
        <f t="shared" si="4"/>
        <v>10.043478260869568</v>
      </c>
      <c r="G69" s="21">
        <f t="shared" si="5"/>
        <v>11.550000000000002</v>
      </c>
    </row>
    <row r="70" spans="1:7" ht="15.75" thickBot="1" x14ac:dyDescent="0.3">
      <c r="A70" s="6"/>
      <c r="B70" s="7" t="s">
        <v>147</v>
      </c>
      <c r="C70" s="8"/>
      <c r="D70" s="8"/>
      <c r="E70" s="9"/>
      <c r="F70" s="8"/>
      <c r="G70" s="9"/>
    </row>
    <row r="71" spans="1:7" x14ac:dyDescent="0.25">
      <c r="A71" s="65" t="s">
        <v>150</v>
      </c>
      <c r="B71" s="10" t="s">
        <v>151</v>
      </c>
      <c r="C71" s="11">
        <v>0.2</v>
      </c>
      <c r="D71" s="12">
        <f>VLOOKUP(A71,[2]data!$A$8:$F$560,4,FALSE)</f>
        <v>12.608695652173914</v>
      </c>
      <c r="E71" s="13">
        <f>VLOOKUP(A71,[2]data!$A$8:$F$560,6,FALSE)</f>
        <v>14.5</v>
      </c>
      <c r="F71" s="12">
        <f t="shared" si="4"/>
        <v>13.239130434782611</v>
      </c>
      <c r="G71" s="13">
        <f t="shared" si="5"/>
        <v>15.225000000000001</v>
      </c>
    </row>
    <row r="72" spans="1:7" ht="15.75" thickBot="1" x14ac:dyDescent="0.3">
      <c r="A72" s="67" t="s">
        <v>152</v>
      </c>
      <c r="B72" s="18" t="s">
        <v>153</v>
      </c>
      <c r="C72" s="19">
        <v>0.2</v>
      </c>
      <c r="D72" s="20">
        <f>VLOOKUP(A72,[2]data!$A$8:$F$560,4,FALSE)</f>
        <v>12.608695652173914</v>
      </c>
      <c r="E72" s="21">
        <f>VLOOKUP(A72,[2]data!$A$8:$F$560,6,FALSE)</f>
        <v>14.5</v>
      </c>
      <c r="F72" s="20">
        <f t="shared" si="4"/>
        <v>13.239130434782611</v>
      </c>
      <c r="G72" s="21">
        <f t="shared" si="5"/>
        <v>15.225000000000001</v>
      </c>
    </row>
    <row r="73" spans="1:7" ht="15.75" thickBot="1" x14ac:dyDescent="0.3">
      <c r="A73" s="6"/>
      <c r="B73" s="7" t="s">
        <v>154</v>
      </c>
      <c r="C73" s="8"/>
      <c r="D73" s="8"/>
      <c r="E73" s="9"/>
      <c r="F73" s="8"/>
      <c r="G73" s="9"/>
    </row>
    <row r="74" spans="1:7" ht="15.75" thickBot="1" x14ac:dyDescent="0.3">
      <c r="A74" s="72" t="s">
        <v>156</v>
      </c>
      <c r="B74" s="73" t="s">
        <v>157</v>
      </c>
      <c r="C74" s="26">
        <v>0.2</v>
      </c>
      <c r="D74" s="27">
        <f>VLOOKUP(A74,[2]data!$A$8:$F$560,4,FALSE)</f>
        <v>9.1304347826086971</v>
      </c>
      <c r="E74" s="28">
        <f>VLOOKUP(A74,[2]data!$A$8:$F$560,6,FALSE)</f>
        <v>10.5</v>
      </c>
      <c r="F74" s="27">
        <f t="shared" si="4"/>
        <v>9.5869565217391326</v>
      </c>
      <c r="G74" s="28">
        <f t="shared" si="5"/>
        <v>11.025000000000002</v>
      </c>
    </row>
    <row r="75" spans="1:7" ht="15.75" thickBot="1" x14ac:dyDescent="0.3">
      <c r="A75" s="6"/>
      <c r="B75" s="7" t="s">
        <v>158</v>
      </c>
      <c r="C75" s="8"/>
      <c r="D75" s="8"/>
      <c r="E75" s="9"/>
      <c r="F75" s="8"/>
      <c r="G75" s="9"/>
    </row>
    <row r="76" spans="1:7" x14ac:dyDescent="0.25">
      <c r="A76" s="65" t="s">
        <v>165</v>
      </c>
      <c r="B76" s="10" t="s">
        <v>166</v>
      </c>
      <c r="C76" s="11">
        <v>0.16999999999999896</v>
      </c>
      <c r="D76" s="12">
        <f>VLOOKUP(A76,[2]data!$A$8:$F$560,4,FALSE)</f>
        <v>11.739130434782609</v>
      </c>
      <c r="E76" s="13">
        <f>VLOOKUP(A76,[2]data!$A$8:$F$560,6,FALSE)</f>
        <v>13.5</v>
      </c>
      <c r="F76" s="12">
        <f t="shared" si="4"/>
        <v>12.32608695652174</v>
      </c>
      <c r="G76" s="13">
        <f t="shared" si="5"/>
        <v>14.175000000000001</v>
      </c>
    </row>
    <row r="77" spans="1:7" ht="15.75" thickBot="1" x14ac:dyDescent="0.3">
      <c r="A77" s="66" t="s">
        <v>167</v>
      </c>
      <c r="B77" s="14" t="s">
        <v>168</v>
      </c>
      <c r="C77" s="15">
        <v>0.16999999999999918</v>
      </c>
      <c r="D77" s="16">
        <f>VLOOKUP(A77,[2]data!$A$8:$F$560,4,FALSE)</f>
        <v>11.739130434782609</v>
      </c>
      <c r="E77" s="17">
        <f>VLOOKUP(A77,[2]data!$A$8:$F$560,6,FALSE)</f>
        <v>13.5</v>
      </c>
      <c r="F77" s="16">
        <f t="shared" si="4"/>
        <v>12.32608695652174</v>
      </c>
      <c r="G77" s="17">
        <f t="shared" si="5"/>
        <v>14.175000000000001</v>
      </c>
    </row>
    <row r="78" spans="1:7" ht="15.75" thickBot="1" x14ac:dyDescent="0.3">
      <c r="A78" s="66" t="s">
        <v>169</v>
      </c>
      <c r="B78" s="14" t="s">
        <v>170</v>
      </c>
      <c r="C78" s="15">
        <v>0.18</v>
      </c>
      <c r="D78" s="16">
        <f>VLOOKUP(A78,[2]data!$A$8:$F$560,4,FALSE)</f>
        <v>11.739130434782609</v>
      </c>
      <c r="E78" s="17">
        <f>VLOOKUP(A78,[2]data!$A$8:$F$560,6,FALSE)</f>
        <v>13.5</v>
      </c>
      <c r="F78" s="16">
        <f t="shared" si="4"/>
        <v>12.32608695652174</v>
      </c>
      <c r="G78" s="17">
        <f t="shared" si="5"/>
        <v>14.175000000000001</v>
      </c>
    </row>
    <row r="79" spans="1:7" ht="15.75" thickBot="1" x14ac:dyDescent="0.3">
      <c r="A79" s="66" t="s">
        <v>171</v>
      </c>
      <c r="B79" s="14" t="s">
        <v>172</v>
      </c>
      <c r="C79" s="15">
        <v>0.18</v>
      </c>
      <c r="D79" s="16">
        <f>VLOOKUP(A79,[2]data!$A$8:$F$560,4,FALSE)</f>
        <v>11.739130434782609</v>
      </c>
      <c r="E79" s="17">
        <f>VLOOKUP(A79,[2]data!$A$8:$F$560,6,FALSE)</f>
        <v>13.5</v>
      </c>
      <c r="F79" s="16">
        <f t="shared" si="4"/>
        <v>12.32608695652174</v>
      </c>
      <c r="G79" s="17">
        <f t="shared" si="5"/>
        <v>14.175000000000001</v>
      </c>
    </row>
    <row r="80" spans="1:7" ht="15.75" thickBot="1" x14ac:dyDescent="0.3">
      <c r="A80" s="66" t="s">
        <v>173</v>
      </c>
      <c r="B80" s="14" t="s">
        <v>174</v>
      </c>
      <c r="C80" s="15">
        <v>0.125</v>
      </c>
      <c r="D80" s="16">
        <f>VLOOKUP(A80,[2]data!$A$8:$F$560,4,FALSE)</f>
        <v>8.6956521739130448</v>
      </c>
      <c r="E80" s="17">
        <f>VLOOKUP(A80,[2]data!$A$8:$F$560,6,FALSE)</f>
        <v>10</v>
      </c>
      <c r="F80" s="16">
        <f t="shared" si="4"/>
        <v>9.1304347826086971</v>
      </c>
      <c r="G80" s="17">
        <f t="shared" si="5"/>
        <v>10.5</v>
      </c>
    </row>
    <row r="81" spans="1:7" ht="15.75" thickBot="1" x14ac:dyDescent="0.3">
      <c r="A81" s="67" t="s">
        <v>175</v>
      </c>
      <c r="B81" s="18" t="s">
        <v>176</v>
      </c>
      <c r="C81" s="19">
        <v>0.125</v>
      </c>
      <c r="D81" s="20">
        <f>VLOOKUP(A81,[2]data!$A$8:$F$560,4,FALSE)</f>
        <v>8.6956521739130448</v>
      </c>
      <c r="E81" s="21">
        <f>VLOOKUP(A81,[2]data!$A$8:$F$560,6,FALSE)</f>
        <v>10</v>
      </c>
      <c r="F81" s="20">
        <f t="shared" si="4"/>
        <v>9.1304347826086971</v>
      </c>
      <c r="G81" s="21">
        <f t="shared" si="5"/>
        <v>10.5</v>
      </c>
    </row>
    <row r="82" spans="1:7" ht="55.5" customHeight="1" thickBot="1" x14ac:dyDescent="0.3">
      <c r="A82" s="61"/>
      <c r="B82" s="62" t="s">
        <v>4</v>
      </c>
      <c r="C82" s="5" t="s">
        <v>5</v>
      </c>
      <c r="D82" s="62" t="s">
        <v>6</v>
      </c>
      <c r="E82" s="62" t="s">
        <v>7</v>
      </c>
      <c r="F82" s="62" t="s">
        <v>6</v>
      </c>
      <c r="G82" s="62" t="s">
        <v>7</v>
      </c>
    </row>
    <row r="83" spans="1:7" ht="15.75" thickBot="1" x14ac:dyDescent="0.3">
      <c r="A83" s="29"/>
      <c r="B83" s="30" t="s">
        <v>177</v>
      </c>
      <c r="C83" s="31"/>
      <c r="D83" s="31"/>
      <c r="E83" s="32"/>
      <c r="F83" s="31"/>
      <c r="G83" s="32"/>
    </row>
    <row r="84" spans="1:7" x14ac:dyDescent="0.25">
      <c r="A84" s="40" t="s">
        <v>181</v>
      </c>
      <c r="B84" s="33" t="s">
        <v>182</v>
      </c>
      <c r="C84" s="41">
        <v>0.79999999999999916</v>
      </c>
      <c r="D84" s="12">
        <f>VLOOKUP(A84,[2]data!$A$8:$F$560,4,FALSE)</f>
        <v>66.08695652173914</v>
      </c>
      <c r="E84" s="13">
        <f>VLOOKUP(A84,[2]data!$A$8:$F$560,6,FALSE)</f>
        <v>76</v>
      </c>
      <c r="F84" s="12">
        <f t="shared" si="4"/>
        <v>69.391304347826093</v>
      </c>
      <c r="G84" s="13">
        <f t="shared" si="5"/>
        <v>79.8</v>
      </c>
    </row>
    <row r="85" spans="1:7" ht="15.75" thickBot="1" x14ac:dyDescent="0.3">
      <c r="A85" s="42" t="s">
        <v>183</v>
      </c>
      <c r="B85" s="35" t="s">
        <v>184</v>
      </c>
      <c r="C85" s="43">
        <v>0.40000000000000124</v>
      </c>
      <c r="D85" s="16">
        <f>VLOOKUP(A85,[2]data!$A$8:$F$560,4,FALSE)</f>
        <v>33.04347826086957</v>
      </c>
      <c r="E85" s="17">
        <f>VLOOKUP(A85,[2]data!$A$8:$F$560,6,FALSE)</f>
        <v>38</v>
      </c>
      <c r="F85" s="16">
        <f t="shared" si="4"/>
        <v>34.695652173913047</v>
      </c>
      <c r="G85" s="17">
        <f t="shared" si="5"/>
        <v>39.9</v>
      </c>
    </row>
    <row r="86" spans="1:7" ht="15.75" thickBot="1" x14ac:dyDescent="0.3">
      <c r="A86" s="37" t="s">
        <v>185</v>
      </c>
      <c r="B86" s="38" t="s">
        <v>186</v>
      </c>
      <c r="C86" s="39">
        <v>0.19999999999999912</v>
      </c>
      <c r="D86" s="20">
        <f>VLOOKUP(A86,[2]data!$A$8:$F$560,4,FALSE)</f>
        <v>16.521739130434785</v>
      </c>
      <c r="E86" s="21">
        <f>VLOOKUP(A86,[2]data!$A$8:$F$560,6,FALSE)</f>
        <v>19</v>
      </c>
      <c r="F86" s="20">
        <f t="shared" si="4"/>
        <v>17.347826086956523</v>
      </c>
      <c r="G86" s="21">
        <f t="shared" si="5"/>
        <v>19.95</v>
      </c>
    </row>
    <row r="87" spans="1:7" ht="15.75" thickBot="1" x14ac:dyDescent="0.3">
      <c r="A87" s="29"/>
      <c r="B87" s="30" t="s">
        <v>187</v>
      </c>
      <c r="C87" s="31"/>
      <c r="D87" s="31"/>
      <c r="E87" s="32"/>
      <c r="F87" s="31"/>
      <c r="G87" s="32"/>
    </row>
    <row r="88" spans="1:7" ht="15.75" thickBot="1" x14ac:dyDescent="0.3">
      <c r="A88" s="44" t="s">
        <v>189</v>
      </c>
      <c r="B88" s="45" t="s">
        <v>190</v>
      </c>
      <c r="C88" s="46">
        <v>1</v>
      </c>
      <c r="D88" s="27">
        <f>VLOOKUP(A88,[2]data!$A$8:$F$560,4,FALSE)</f>
        <v>73.043478260869577</v>
      </c>
      <c r="E88" s="28">
        <f>VLOOKUP(A88,[2]data!$A$8:$F$560,6,FALSE)</f>
        <v>84</v>
      </c>
      <c r="F88" s="27">
        <f t="shared" si="4"/>
        <v>76.695652173913061</v>
      </c>
      <c r="G88" s="28">
        <f t="shared" si="5"/>
        <v>88.200000000000017</v>
      </c>
    </row>
    <row r="89" spans="1:7" ht="15.75" thickBot="1" x14ac:dyDescent="0.3">
      <c r="A89" s="29"/>
      <c r="B89" s="30" t="s">
        <v>191</v>
      </c>
      <c r="C89" s="31"/>
      <c r="D89" s="31"/>
      <c r="E89" s="32"/>
      <c r="F89" s="31"/>
      <c r="G89" s="32"/>
    </row>
    <row r="90" spans="1:7" x14ac:dyDescent="0.25">
      <c r="A90" s="40" t="s">
        <v>197</v>
      </c>
      <c r="B90" s="50" t="s">
        <v>198</v>
      </c>
      <c r="C90" s="41">
        <v>0.19999999999999998</v>
      </c>
      <c r="D90" s="12">
        <f>VLOOKUP(A90,[2]data!$A$8:$F$560,4,FALSE)</f>
        <v>7.3913043478260878</v>
      </c>
      <c r="E90" s="13">
        <f>VLOOKUP(A90,[2]data!$A$8:$F$560,6,FALSE)</f>
        <v>8.5</v>
      </c>
      <c r="F90" s="12">
        <f t="shared" ref="F90:F141" si="8">D90*1.05</f>
        <v>7.7608695652173925</v>
      </c>
      <c r="G90" s="13">
        <f t="shared" ref="G90:G141" si="9">F90*1.15</f>
        <v>8.9250000000000007</v>
      </c>
    </row>
    <row r="91" spans="1:7" x14ac:dyDescent="0.25">
      <c r="A91" s="42" t="s">
        <v>199</v>
      </c>
      <c r="B91" s="48" t="s">
        <v>200</v>
      </c>
      <c r="C91" s="43">
        <v>0.17999999999999983</v>
      </c>
      <c r="D91" s="16">
        <f>VLOOKUP(A91,[2]data!$A$8:$F$560,4,FALSE)</f>
        <v>11.304347826086957</v>
      </c>
      <c r="E91" s="17">
        <f>VLOOKUP(A91,[2]data!$A$8:$F$560,6,FALSE)</f>
        <v>13</v>
      </c>
      <c r="F91" s="16">
        <f t="shared" si="8"/>
        <v>11.869565217391305</v>
      </c>
      <c r="G91" s="17">
        <f t="shared" si="9"/>
        <v>13.649999999999999</v>
      </c>
    </row>
    <row r="92" spans="1:7" x14ac:dyDescent="0.25">
      <c r="A92" s="42" t="s">
        <v>201</v>
      </c>
      <c r="B92" s="48" t="s">
        <v>202</v>
      </c>
      <c r="C92" s="43">
        <v>0.19999999999999923</v>
      </c>
      <c r="D92" s="16">
        <f>VLOOKUP(A92,[2]data!$A$8:$F$560,4,FALSE)</f>
        <v>13.913043478260871</v>
      </c>
      <c r="E92" s="17">
        <f>VLOOKUP(A92,[2]data!$A$8:$F$560,6,FALSE)</f>
        <v>16</v>
      </c>
      <c r="F92" s="16">
        <f t="shared" si="8"/>
        <v>14.608695652173916</v>
      </c>
      <c r="G92" s="17">
        <f t="shared" si="9"/>
        <v>16.8</v>
      </c>
    </row>
    <row r="93" spans="1:7" x14ac:dyDescent="0.25">
      <c r="A93" s="42" t="s">
        <v>203</v>
      </c>
      <c r="B93" s="48" t="s">
        <v>204</v>
      </c>
      <c r="C93" s="43">
        <v>0.25</v>
      </c>
      <c r="D93" s="16">
        <f>VLOOKUP(A93,[2]data!$A$8:$F$560,4,FALSE)</f>
        <v>10.869565217391305</v>
      </c>
      <c r="E93" s="17">
        <f>VLOOKUP(A93,[2]data!$A$8:$F$560,6,FALSE)</f>
        <v>12.5</v>
      </c>
      <c r="F93" s="16">
        <f t="shared" si="8"/>
        <v>11.413043478260871</v>
      </c>
      <c r="G93" s="17">
        <f t="shared" si="9"/>
        <v>13.125</v>
      </c>
    </row>
    <row r="94" spans="1:7" ht="15.75" thickBot="1" x14ac:dyDescent="0.3">
      <c r="A94" s="37" t="s">
        <v>205</v>
      </c>
      <c r="B94" s="49" t="s">
        <v>206</v>
      </c>
      <c r="C94" s="39">
        <v>0.2</v>
      </c>
      <c r="D94" s="20">
        <f>VLOOKUP(A94,[2]data!$A$8:$F$560,4,FALSE)</f>
        <v>13.043478260869566</v>
      </c>
      <c r="E94" s="21">
        <f>VLOOKUP(A94,[2]data!$A$8:$F$560,6,FALSE)</f>
        <v>15</v>
      </c>
      <c r="F94" s="20">
        <f t="shared" si="8"/>
        <v>13.695652173913045</v>
      </c>
      <c r="G94" s="21">
        <f t="shared" si="9"/>
        <v>15.75</v>
      </c>
    </row>
    <row r="95" spans="1:7" ht="15.75" thickBot="1" x14ac:dyDescent="0.3">
      <c r="A95" s="51"/>
      <c r="B95" s="74" t="s">
        <v>207</v>
      </c>
      <c r="C95" s="75"/>
      <c r="D95" s="75"/>
      <c r="E95" s="52"/>
      <c r="F95" s="75"/>
      <c r="G95" s="52"/>
    </row>
    <row r="96" spans="1:7" x14ac:dyDescent="0.25">
      <c r="A96" s="40" t="s">
        <v>210</v>
      </c>
      <c r="B96" s="50" t="s">
        <v>211</v>
      </c>
      <c r="C96" s="41">
        <v>0.18</v>
      </c>
      <c r="D96" s="12">
        <f>VLOOKUP(A96,[2]data!$A$8:$F$560,4,FALSE)</f>
        <v>13.478260869565219</v>
      </c>
      <c r="E96" s="13">
        <f>VLOOKUP(A96,[2]data!$A$8:$F$560,6,FALSE)</f>
        <v>15.5</v>
      </c>
      <c r="F96" s="12">
        <f t="shared" si="8"/>
        <v>14.15217391304348</v>
      </c>
      <c r="G96" s="13">
        <f t="shared" si="9"/>
        <v>16.275000000000002</v>
      </c>
    </row>
    <row r="97" spans="1:7" ht="15.75" thickBot="1" x14ac:dyDescent="0.3">
      <c r="A97" s="53" t="s">
        <v>212</v>
      </c>
      <c r="B97" s="54" t="s">
        <v>213</v>
      </c>
      <c r="C97" s="55">
        <v>0.18000000000000002</v>
      </c>
      <c r="D97" s="56">
        <f>VLOOKUP(A97,[2]data!$A$8:$F$560,4,FALSE)</f>
        <v>13.478260869565219</v>
      </c>
      <c r="E97" s="57">
        <f>VLOOKUP(A97,[2]data!$A$8:$F$560,6,FALSE)</f>
        <v>15.5</v>
      </c>
      <c r="F97" s="56">
        <f t="shared" si="8"/>
        <v>14.15217391304348</v>
      </c>
      <c r="G97" s="57">
        <f t="shared" si="9"/>
        <v>16.275000000000002</v>
      </c>
    </row>
    <row r="98" spans="1:7" ht="15.75" thickBot="1" x14ac:dyDescent="0.3">
      <c r="A98" s="29"/>
      <c r="B98" s="30" t="s">
        <v>214</v>
      </c>
      <c r="C98" s="31"/>
      <c r="D98" s="31"/>
      <c r="E98" s="32"/>
      <c r="F98" s="31"/>
      <c r="G98" s="32"/>
    </row>
    <row r="99" spans="1:7" x14ac:dyDescent="0.25">
      <c r="A99" s="40" t="s">
        <v>217</v>
      </c>
      <c r="B99" s="50" t="s">
        <v>218</v>
      </c>
      <c r="C99" s="41">
        <v>0.14999999999999941</v>
      </c>
      <c r="D99" s="12">
        <f>VLOOKUP(A99,[2]data!$A$8:$F$560,4,FALSE)</f>
        <v>11.739130434782609</v>
      </c>
      <c r="E99" s="13">
        <f>VLOOKUP(A99,[2]data!$A$8:$F$560,6,FALSE)</f>
        <v>13.5</v>
      </c>
      <c r="F99" s="12">
        <f t="shared" si="8"/>
        <v>12.32608695652174</v>
      </c>
      <c r="G99" s="13">
        <f t="shared" si="9"/>
        <v>14.175000000000001</v>
      </c>
    </row>
    <row r="100" spans="1:7" ht="15.75" thickBot="1" x14ac:dyDescent="0.3">
      <c r="A100" s="53" t="s">
        <v>219</v>
      </c>
      <c r="B100" s="54" t="s">
        <v>220</v>
      </c>
      <c r="C100" s="55">
        <v>0.15</v>
      </c>
      <c r="D100" s="56">
        <f>VLOOKUP(A100,[2]data!$A$8:$F$560,4,FALSE)</f>
        <v>11.739130434782609</v>
      </c>
      <c r="E100" s="57">
        <f>VLOOKUP(A100,[2]data!$A$8:$F$560,6,FALSE)</f>
        <v>13.5</v>
      </c>
      <c r="F100" s="56">
        <f t="shared" si="8"/>
        <v>12.32608695652174</v>
      </c>
      <c r="G100" s="57">
        <f t="shared" si="9"/>
        <v>14.175000000000001</v>
      </c>
    </row>
    <row r="101" spans="1:7" ht="15.75" thickBot="1" x14ac:dyDescent="0.3">
      <c r="A101" s="29"/>
      <c r="B101" s="30" t="s">
        <v>221</v>
      </c>
      <c r="C101" s="31"/>
      <c r="D101" s="31"/>
      <c r="E101" s="32"/>
      <c r="F101" s="31"/>
      <c r="G101" s="32"/>
    </row>
    <row r="102" spans="1:7" x14ac:dyDescent="0.25">
      <c r="A102" s="40" t="s">
        <v>224</v>
      </c>
      <c r="B102" s="50" t="s">
        <v>225</v>
      </c>
      <c r="C102" s="41">
        <v>0.125</v>
      </c>
      <c r="D102" s="12">
        <f>VLOOKUP(A102,[2]data!$A$8:$F$560,4,FALSE)</f>
        <v>13.478260869565219</v>
      </c>
      <c r="E102" s="13">
        <f>VLOOKUP(A102,[2]data!$A$8:$F$560,6,FALSE)</f>
        <v>15.5</v>
      </c>
      <c r="F102" s="12">
        <f t="shared" si="8"/>
        <v>14.15217391304348</v>
      </c>
      <c r="G102" s="13">
        <f t="shared" si="9"/>
        <v>16.275000000000002</v>
      </c>
    </row>
    <row r="103" spans="1:7" ht="15.75" thickBot="1" x14ac:dyDescent="0.3">
      <c r="A103" s="53" t="s">
        <v>226</v>
      </c>
      <c r="B103" s="54" t="s">
        <v>227</v>
      </c>
      <c r="C103" s="55">
        <v>0.125</v>
      </c>
      <c r="D103" s="56">
        <f>VLOOKUP(A103,[2]data!$A$8:$F$560,4,FALSE)</f>
        <v>13.478260869565219</v>
      </c>
      <c r="E103" s="57">
        <f>VLOOKUP(A103,[2]data!$A$8:$F$560,6,FALSE)</f>
        <v>15.5</v>
      </c>
      <c r="F103" s="56">
        <f t="shared" si="8"/>
        <v>14.15217391304348</v>
      </c>
      <c r="G103" s="57">
        <f t="shared" si="9"/>
        <v>16.275000000000002</v>
      </c>
    </row>
    <row r="104" spans="1:7" ht="15.75" thickBot="1" x14ac:dyDescent="0.3">
      <c r="A104" s="29"/>
      <c r="B104" s="30" t="s">
        <v>228</v>
      </c>
      <c r="C104" s="31"/>
      <c r="D104" s="31"/>
      <c r="E104" s="32"/>
      <c r="F104" s="31"/>
      <c r="G104" s="32"/>
    </row>
    <row r="105" spans="1:7" x14ac:dyDescent="0.25">
      <c r="A105" s="40" t="s">
        <v>231</v>
      </c>
      <c r="B105" s="50" t="s">
        <v>232</v>
      </c>
      <c r="C105" s="41">
        <v>0.15</v>
      </c>
      <c r="D105" s="12">
        <f>VLOOKUP(A105,[2]data!$A$8:$F$560,4,FALSE)</f>
        <v>13.043478260869566</v>
      </c>
      <c r="E105" s="13">
        <f>VLOOKUP(A105,[2]data!$A$8:$F$560,6,FALSE)</f>
        <v>15</v>
      </c>
      <c r="F105" s="12">
        <f t="shared" si="8"/>
        <v>13.695652173913045</v>
      </c>
      <c r="G105" s="13">
        <f t="shared" si="9"/>
        <v>15.75</v>
      </c>
    </row>
    <row r="106" spans="1:7" ht="15.75" thickBot="1" x14ac:dyDescent="0.3">
      <c r="A106" s="53" t="s">
        <v>233</v>
      </c>
      <c r="B106" s="54" t="s">
        <v>234</v>
      </c>
      <c r="C106" s="55">
        <v>0.15</v>
      </c>
      <c r="D106" s="56">
        <f>VLOOKUP(A106,[2]data!$A$8:$F$560,4,FALSE)</f>
        <v>13.043478260869566</v>
      </c>
      <c r="E106" s="57">
        <f>VLOOKUP(A106,[2]data!$A$8:$F$560,6,FALSE)</f>
        <v>15</v>
      </c>
      <c r="F106" s="56">
        <f t="shared" si="8"/>
        <v>13.695652173913045</v>
      </c>
      <c r="G106" s="57">
        <f t="shared" si="9"/>
        <v>15.75</v>
      </c>
    </row>
    <row r="107" spans="1:7" ht="52.5" customHeight="1" thickBot="1" x14ac:dyDescent="0.3">
      <c r="A107" s="61"/>
      <c r="B107" s="62" t="s">
        <v>4</v>
      </c>
      <c r="C107" s="5" t="s">
        <v>5</v>
      </c>
      <c r="D107" s="62" t="s">
        <v>6</v>
      </c>
      <c r="E107" s="62" t="s">
        <v>7</v>
      </c>
      <c r="F107" s="62" t="s">
        <v>6</v>
      </c>
      <c r="G107" s="62" t="s">
        <v>7</v>
      </c>
    </row>
    <row r="108" spans="1:7" ht="15.75" thickBot="1" x14ac:dyDescent="0.3">
      <c r="A108" s="29"/>
      <c r="B108" s="30" t="s">
        <v>235</v>
      </c>
      <c r="C108" s="31"/>
      <c r="D108" s="31"/>
      <c r="E108" s="32"/>
      <c r="F108" s="31"/>
      <c r="G108" s="32"/>
    </row>
    <row r="109" spans="1:7" x14ac:dyDescent="0.25">
      <c r="A109" s="58" t="s">
        <v>240</v>
      </c>
      <c r="B109" s="10" t="s">
        <v>241</v>
      </c>
      <c r="C109" s="11">
        <v>0.14999999999999966</v>
      </c>
      <c r="D109" s="12">
        <f>VLOOKUP(A109,[2]data!$A$8:$F$560,4,FALSE)</f>
        <v>4.7826086956521747</v>
      </c>
      <c r="E109" s="13">
        <f>VLOOKUP(A109,[2]data!$A$8:$F$560,6,FALSE)</f>
        <v>5.5</v>
      </c>
      <c r="F109" s="12">
        <f t="shared" si="8"/>
        <v>5.021739130434784</v>
      </c>
      <c r="G109" s="13">
        <f t="shared" si="9"/>
        <v>5.7750000000000012</v>
      </c>
    </row>
    <row r="110" spans="1:7" ht="15.75" thickBot="1" x14ac:dyDescent="0.3">
      <c r="A110" s="59" t="s">
        <v>242</v>
      </c>
      <c r="B110" s="14" t="s">
        <v>243</v>
      </c>
      <c r="C110" s="15">
        <v>0.45</v>
      </c>
      <c r="D110" s="16">
        <f>VLOOKUP(A110,[2]data!$A$8:$F$560,4,FALSE)</f>
        <v>13.913043478260871</v>
      </c>
      <c r="E110" s="17">
        <f>VLOOKUP(A110,[2]data!$A$8:$F$560,6,FALSE)</f>
        <v>16</v>
      </c>
      <c r="F110" s="16">
        <f t="shared" si="8"/>
        <v>14.608695652173916</v>
      </c>
      <c r="G110" s="17">
        <f t="shared" si="9"/>
        <v>16.8</v>
      </c>
    </row>
    <row r="111" spans="1:7" ht="15.75" thickBot="1" x14ac:dyDescent="0.3">
      <c r="A111" s="76" t="s">
        <v>244</v>
      </c>
      <c r="B111" s="69" t="s">
        <v>245</v>
      </c>
      <c r="C111" s="22">
        <v>1.5</v>
      </c>
      <c r="D111" s="16">
        <f>VLOOKUP(A111,[2]data!$A$8:$F$560,4,FALSE)</f>
        <v>44.347826086956523</v>
      </c>
      <c r="E111" s="17">
        <f>VLOOKUP(A111,[2]data!$A$8:$F$560,6,FALSE)</f>
        <v>51</v>
      </c>
      <c r="F111" s="16">
        <f t="shared" si="8"/>
        <v>46.565217391304351</v>
      </c>
      <c r="G111" s="17">
        <f t="shared" si="9"/>
        <v>53.55</v>
      </c>
    </row>
    <row r="112" spans="1:7" ht="15.75" thickBot="1" x14ac:dyDescent="0.3">
      <c r="A112" s="60" t="s">
        <v>246</v>
      </c>
      <c r="B112" s="18" t="s">
        <v>247</v>
      </c>
      <c r="C112" s="19">
        <v>2</v>
      </c>
      <c r="D112" s="20">
        <f>VLOOKUP(A112,[2]data!$A$8:$F$560,4,FALSE)</f>
        <v>55.217391304347828</v>
      </c>
      <c r="E112" s="21">
        <f>VLOOKUP(A112,[2]data!$A$8:$F$560,6,FALSE)</f>
        <v>63.5</v>
      </c>
      <c r="F112" s="20">
        <f t="shared" si="8"/>
        <v>57.978260869565219</v>
      </c>
      <c r="G112" s="21">
        <f t="shared" si="9"/>
        <v>66.674999999999997</v>
      </c>
    </row>
    <row r="113" spans="1:7" ht="15.75" thickBot="1" x14ac:dyDescent="0.3">
      <c r="A113" s="29"/>
      <c r="B113" s="30" t="s">
        <v>248</v>
      </c>
      <c r="C113" s="31"/>
      <c r="D113" s="31"/>
      <c r="E113" s="32"/>
      <c r="F113" s="31"/>
      <c r="G113" s="32"/>
    </row>
    <row r="114" spans="1:7" x14ac:dyDescent="0.25">
      <c r="A114" s="65" t="s">
        <v>251</v>
      </c>
      <c r="B114" s="10" t="s">
        <v>252</v>
      </c>
      <c r="C114" s="11">
        <v>0.17</v>
      </c>
      <c r="D114" s="12">
        <f>VLOOKUP(A114,[2]data!$A$8:$F$560,4,FALSE)</f>
        <v>6.5217391304347831</v>
      </c>
      <c r="E114" s="13">
        <f>VLOOKUP(A114,[2]data!$A$8:$F$560,6,FALSE)</f>
        <v>7.5</v>
      </c>
      <c r="F114" s="12">
        <f t="shared" si="8"/>
        <v>6.8478260869565224</v>
      </c>
      <c r="G114" s="13">
        <f t="shared" si="9"/>
        <v>7.875</v>
      </c>
    </row>
    <row r="115" spans="1:7" ht="15.75" thickBot="1" x14ac:dyDescent="0.3">
      <c r="A115" s="67" t="s">
        <v>253</v>
      </c>
      <c r="B115" s="18" t="s">
        <v>254</v>
      </c>
      <c r="C115" s="19">
        <v>0.47000000000000003</v>
      </c>
      <c r="D115" s="20">
        <f>VLOOKUP(A115,[2]data!$A$8:$F$560,4,FALSE)</f>
        <v>15.65217391304348</v>
      </c>
      <c r="E115" s="21">
        <f>VLOOKUP(A115,[2]data!$A$8:$F$560,6,FALSE)</f>
        <v>18</v>
      </c>
      <c r="F115" s="20">
        <f t="shared" si="8"/>
        <v>16.434782608695656</v>
      </c>
      <c r="G115" s="21">
        <f t="shared" si="9"/>
        <v>18.900000000000002</v>
      </c>
    </row>
    <row r="116" spans="1:7" ht="15.75" thickBot="1" x14ac:dyDescent="0.3">
      <c r="A116" s="51"/>
      <c r="B116" s="74" t="s">
        <v>255</v>
      </c>
      <c r="C116" s="75"/>
      <c r="D116" s="75"/>
      <c r="E116" s="52"/>
      <c r="F116" s="75"/>
      <c r="G116" s="52"/>
    </row>
    <row r="117" spans="1:7" x14ac:dyDescent="0.25">
      <c r="A117" s="65">
        <v>12025</v>
      </c>
      <c r="B117" s="10" t="s">
        <v>256</v>
      </c>
      <c r="C117" s="11">
        <v>6</v>
      </c>
      <c r="D117" s="12">
        <f>VLOOKUP(A117,[2]data!$A$8:$F$560,4,FALSE)</f>
        <v>323.47826086956525</v>
      </c>
      <c r="E117" s="13">
        <f>VLOOKUP(A117,[2]data!$A$8:$F$560,6,FALSE)</f>
        <v>372</v>
      </c>
      <c r="F117" s="12">
        <f t="shared" si="8"/>
        <v>339.6521739130435</v>
      </c>
      <c r="G117" s="13">
        <f t="shared" si="9"/>
        <v>390.59999999999997</v>
      </c>
    </row>
    <row r="118" spans="1:7" x14ac:dyDescent="0.25">
      <c r="A118" s="66">
        <v>12124</v>
      </c>
      <c r="B118" s="14" t="s">
        <v>257</v>
      </c>
      <c r="C118" s="15">
        <v>2.1599999999999868</v>
      </c>
      <c r="D118" s="16">
        <f>VLOOKUP(A118,[2]data!$A$8:$F$560,4,FALSE)</f>
        <v>88.695652173913047</v>
      </c>
      <c r="E118" s="17">
        <f>VLOOKUP(A118,[2]data!$A$8:$F$560,6,FALSE)</f>
        <v>102</v>
      </c>
      <c r="F118" s="16">
        <f t="shared" si="8"/>
        <v>93.130434782608702</v>
      </c>
      <c r="G118" s="17">
        <f t="shared" si="9"/>
        <v>107.1</v>
      </c>
    </row>
    <row r="119" spans="1:7" ht="15.75" thickBot="1" x14ac:dyDescent="0.3">
      <c r="A119" s="67">
        <v>12141</v>
      </c>
      <c r="B119" s="18" t="s">
        <v>258</v>
      </c>
      <c r="C119" s="19">
        <v>2.3999999999999875</v>
      </c>
      <c r="D119" s="20">
        <f>VLOOKUP(A119,[2]data!$A$8:$F$560,4,FALSE)</f>
        <v>86.956521739130437</v>
      </c>
      <c r="E119" s="21">
        <f>VLOOKUP(A119,[2]data!$A$8:$F$560,6,FALSE)</f>
        <v>100</v>
      </c>
      <c r="F119" s="20">
        <f t="shared" si="8"/>
        <v>91.304347826086968</v>
      </c>
      <c r="G119" s="21">
        <f t="shared" si="9"/>
        <v>105</v>
      </c>
    </row>
    <row r="120" spans="1:7" x14ac:dyDescent="0.25">
      <c r="A120" s="65" t="s">
        <v>259</v>
      </c>
      <c r="B120" s="10" t="s">
        <v>260</v>
      </c>
      <c r="C120" s="11">
        <v>0.5</v>
      </c>
      <c r="D120" s="12">
        <f>VLOOKUP(A120,[2]data!$A$8:$F$560,4,FALSE)</f>
        <v>27.826086956521742</v>
      </c>
      <c r="E120" s="13">
        <f>VLOOKUP(A120,[2]data!$A$8:$F$560,6,FALSE)</f>
        <v>32</v>
      </c>
      <c r="F120" s="12">
        <f t="shared" si="8"/>
        <v>29.217391304347831</v>
      </c>
      <c r="G120" s="13">
        <f t="shared" si="9"/>
        <v>33.6</v>
      </c>
    </row>
    <row r="121" spans="1:7" ht="15.75" thickBot="1" x14ac:dyDescent="0.3">
      <c r="A121" s="66" t="s">
        <v>261</v>
      </c>
      <c r="B121" s="14" t="s">
        <v>262</v>
      </c>
      <c r="C121" s="15">
        <v>0.17999999999999927</v>
      </c>
      <c r="D121" s="16">
        <f>VLOOKUP(A121,[2]data!$A$8:$F$560,4,FALSE)</f>
        <v>7.3913043478260878</v>
      </c>
      <c r="E121" s="17">
        <f>VLOOKUP(A121,[2]data!$A$8:$F$560,6,FALSE)</f>
        <v>8.5</v>
      </c>
      <c r="F121" s="16">
        <f t="shared" si="8"/>
        <v>7.7608695652173925</v>
      </c>
      <c r="G121" s="17">
        <f t="shared" si="9"/>
        <v>8.9250000000000007</v>
      </c>
    </row>
    <row r="122" spans="1:7" ht="15.75" thickBot="1" x14ac:dyDescent="0.3">
      <c r="A122" s="67" t="s">
        <v>263</v>
      </c>
      <c r="B122" s="18" t="s">
        <v>264</v>
      </c>
      <c r="C122" s="19">
        <v>0.19999999999999971</v>
      </c>
      <c r="D122" s="20">
        <f>VLOOKUP(A122,[2]data!$A$8:$F$560,4,FALSE)</f>
        <v>7.3913043478260878</v>
      </c>
      <c r="E122" s="21">
        <f>VLOOKUP(A122,[2]data!$A$8:$F$560,6,FALSE)</f>
        <v>8.5</v>
      </c>
      <c r="F122" s="20">
        <f t="shared" si="8"/>
        <v>7.7608695652173925</v>
      </c>
      <c r="G122" s="21">
        <f t="shared" si="9"/>
        <v>8.9250000000000007</v>
      </c>
    </row>
    <row r="123" spans="1:7" ht="59.25" customHeight="1" thickBot="1" x14ac:dyDescent="0.3">
      <c r="B123" s="62" t="s">
        <v>4</v>
      </c>
      <c r="C123" s="5" t="s">
        <v>5</v>
      </c>
      <c r="D123" s="62" t="s">
        <v>6</v>
      </c>
      <c r="E123" s="62" t="s">
        <v>7</v>
      </c>
      <c r="F123" s="62" t="s">
        <v>6</v>
      </c>
      <c r="G123" s="62" t="s">
        <v>7</v>
      </c>
    </row>
    <row r="124" spans="1:7" ht="15.75" thickBot="1" x14ac:dyDescent="0.3">
      <c r="A124" s="29"/>
      <c r="B124" s="30" t="s">
        <v>265</v>
      </c>
      <c r="C124" s="31"/>
      <c r="D124" s="31"/>
      <c r="E124" s="32"/>
      <c r="F124" s="31"/>
      <c r="G124" s="32"/>
    </row>
    <row r="125" spans="1:7" x14ac:dyDescent="0.25">
      <c r="A125" s="58" t="s">
        <v>275</v>
      </c>
      <c r="B125" s="10" t="s">
        <v>276</v>
      </c>
      <c r="C125" s="11">
        <v>0.09</v>
      </c>
      <c r="D125" s="12">
        <f>VLOOKUP(A125,[2]data!$A$8:$F$560,4,FALSE)</f>
        <v>6.5217391304347831</v>
      </c>
      <c r="E125" s="13">
        <f>VLOOKUP(A125,[2]data!$A$8:$F$560,6,FALSE)</f>
        <v>7.5</v>
      </c>
      <c r="F125" s="12">
        <f t="shared" ref="F125:F133" si="10">D125*1.05</f>
        <v>6.8478260869565224</v>
      </c>
      <c r="G125" s="13">
        <f t="shared" ref="G125:G133" si="11">F125*1.15</f>
        <v>7.875</v>
      </c>
    </row>
    <row r="126" spans="1:7" ht="15.75" thickBot="1" x14ac:dyDescent="0.3">
      <c r="A126" s="59" t="s">
        <v>277</v>
      </c>
      <c r="B126" s="14" t="s">
        <v>278</v>
      </c>
      <c r="C126" s="15">
        <v>0.09</v>
      </c>
      <c r="D126" s="16">
        <f>VLOOKUP(A126,[2]data!$A$8:$F$560,4,FALSE)</f>
        <v>6.5217391304347831</v>
      </c>
      <c r="E126" s="17">
        <f>VLOOKUP(A126,[2]data!$A$8:$F$560,6,FALSE)</f>
        <v>7.5</v>
      </c>
      <c r="F126" s="16">
        <f t="shared" si="10"/>
        <v>6.8478260869565224</v>
      </c>
      <c r="G126" s="17">
        <f t="shared" si="11"/>
        <v>7.875</v>
      </c>
    </row>
    <row r="127" spans="1:7" ht="15.75" thickBot="1" x14ac:dyDescent="0.3">
      <c r="A127" s="59" t="s">
        <v>279</v>
      </c>
      <c r="B127" s="14" t="s">
        <v>280</v>
      </c>
      <c r="C127" s="15">
        <v>0.09</v>
      </c>
      <c r="D127" s="16">
        <f>VLOOKUP(A127,[2]data!$A$8:$F$560,4,FALSE)</f>
        <v>6.5217391304347831</v>
      </c>
      <c r="E127" s="17">
        <f>VLOOKUP(A127,[2]data!$A$8:$F$560,6,FALSE)</f>
        <v>7.5</v>
      </c>
      <c r="F127" s="16">
        <f t="shared" si="10"/>
        <v>6.8478260869565224</v>
      </c>
      <c r="G127" s="17">
        <f t="shared" si="11"/>
        <v>7.875</v>
      </c>
    </row>
    <row r="128" spans="1:7" ht="15.75" thickBot="1" x14ac:dyDescent="0.3">
      <c r="A128" s="59" t="s">
        <v>281</v>
      </c>
      <c r="B128" s="14" t="s">
        <v>282</v>
      </c>
      <c r="C128" s="15">
        <v>0.1</v>
      </c>
      <c r="D128" s="16">
        <f>VLOOKUP(A128,[2]data!$A$8:$F$560,4,FALSE)</f>
        <v>6.5217391304347831</v>
      </c>
      <c r="E128" s="17">
        <f>VLOOKUP(A128,[2]data!$A$8:$F$560,6,FALSE)</f>
        <v>7.5</v>
      </c>
      <c r="F128" s="16">
        <f t="shared" si="10"/>
        <v>6.8478260869565224</v>
      </c>
      <c r="G128" s="17">
        <f t="shared" si="11"/>
        <v>7.875</v>
      </c>
    </row>
    <row r="129" spans="1:7" ht="15.75" thickBot="1" x14ac:dyDescent="0.3">
      <c r="A129" s="59" t="s">
        <v>283</v>
      </c>
      <c r="B129" s="14" t="s">
        <v>284</v>
      </c>
      <c r="C129" s="15">
        <v>0.1</v>
      </c>
      <c r="D129" s="16">
        <f>VLOOKUP(A129,[2]data!$A$8:$F$560,4,FALSE)</f>
        <v>6.5217391304347831</v>
      </c>
      <c r="E129" s="17">
        <f>VLOOKUP(A129,[2]data!$A$8:$F$560,6,FALSE)</f>
        <v>7.5</v>
      </c>
      <c r="F129" s="16">
        <f t="shared" si="10"/>
        <v>6.8478260869565224</v>
      </c>
      <c r="G129" s="17">
        <f t="shared" si="11"/>
        <v>7.875</v>
      </c>
    </row>
    <row r="130" spans="1:7" ht="15.75" thickBot="1" x14ac:dyDescent="0.3">
      <c r="A130" s="59" t="s">
        <v>285</v>
      </c>
      <c r="B130" s="14" t="s">
        <v>286</v>
      </c>
      <c r="C130" s="15">
        <v>0.1</v>
      </c>
      <c r="D130" s="16">
        <f>VLOOKUP(A130,[2]data!$A$8:$F$560,4,FALSE)</f>
        <v>6.5217391304347831</v>
      </c>
      <c r="E130" s="17">
        <f>VLOOKUP(A130,[2]data!$A$8:$F$560,6,FALSE)</f>
        <v>7.5</v>
      </c>
      <c r="F130" s="16">
        <f t="shared" si="10"/>
        <v>6.8478260869565224</v>
      </c>
      <c r="G130" s="17">
        <f t="shared" si="11"/>
        <v>7.875</v>
      </c>
    </row>
    <row r="131" spans="1:7" ht="15.75" thickBot="1" x14ac:dyDescent="0.3">
      <c r="A131" s="59" t="s">
        <v>287</v>
      </c>
      <c r="B131" s="14" t="s">
        <v>288</v>
      </c>
      <c r="C131" s="15">
        <v>0.1</v>
      </c>
      <c r="D131" s="16">
        <f>VLOOKUP(A131,[2]data!$A$8:$F$560,4,FALSE)</f>
        <v>6.5217391304347831</v>
      </c>
      <c r="E131" s="17">
        <f>VLOOKUP(A131,[2]data!$A$8:$F$560,6,FALSE)</f>
        <v>7.5</v>
      </c>
      <c r="F131" s="16">
        <f t="shared" si="10"/>
        <v>6.8478260869565224</v>
      </c>
      <c r="G131" s="17">
        <f t="shared" si="11"/>
        <v>7.875</v>
      </c>
    </row>
    <row r="132" spans="1:7" ht="15.75" thickBot="1" x14ac:dyDescent="0.3">
      <c r="A132" s="59" t="s">
        <v>289</v>
      </c>
      <c r="B132" s="14" t="s">
        <v>290</v>
      </c>
      <c r="C132" s="15">
        <v>0.1</v>
      </c>
      <c r="D132" s="16">
        <f>VLOOKUP(A132,[2]data!$A$8:$F$560,4,FALSE)</f>
        <v>6.5217391304347831</v>
      </c>
      <c r="E132" s="17">
        <f>VLOOKUP(A132,[2]data!$A$8:$F$560,6,FALSE)</f>
        <v>7.5</v>
      </c>
      <c r="F132" s="16">
        <f t="shared" si="10"/>
        <v>6.8478260869565224</v>
      </c>
      <c r="G132" s="17">
        <f t="shared" si="11"/>
        <v>7.875</v>
      </c>
    </row>
    <row r="133" spans="1:7" ht="15.75" thickBot="1" x14ac:dyDescent="0.3">
      <c r="A133" s="59" t="s">
        <v>291</v>
      </c>
      <c r="B133" s="14" t="s">
        <v>292</v>
      </c>
      <c r="C133" s="15">
        <v>0.1</v>
      </c>
      <c r="D133" s="16">
        <f>VLOOKUP(A133,[2]data!$A$8:$F$560,4,FALSE)</f>
        <v>6.5217391304347831</v>
      </c>
      <c r="E133" s="17">
        <f>VLOOKUP(A133,[2]data!$A$8:$F$560,6,FALSE)</f>
        <v>7.5</v>
      </c>
      <c r="F133" s="16">
        <f t="shared" si="10"/>
        <v>6.8478260869565224</v>
      </c>
      <c r="G133" s="17">
        <f t="shared" si="11"/>
        <v>7.875</v>
      </c>
    </row>
    <row r="134" spans="1:7" ht="51.75" customHeight="1" thickBot="1" x14ac:dyDescent="0.3">
      <c r="A134" s="61"/>
      <c r="B134" s="62" t="s">
        <v>4</v>
      </c>
      <c r="C134" s="5" t="s">
        <v>5</v>
      </c>
      <c r="D134" s="62" t="s">
        <v>6</v>
      </c>
      <c r="E134" s="62" t="s">
        <v>7</v>
      </c>
      <c r="F134" s="62" t="s">
        <v>6</v>
      </c>
      <c r="G134" s="62" t="s">
        <v>7</v>
      </c>
    </row>
    <row r="135" spans="1:7" ht="15.75" thickBot="1" x14ac:dyDescent="0.3">
      <c r="A135" s="29"/>
      <c r="B135" s="30" t="s">
        <v>293</v>
      </c>
      <c r="C135" s="31"/>
      <c r="D135" s="31"/>
      <c r="E135" s="32"/>
      <c r="F135" s="31"/>
      <c r="G135" s="32"/>
    </row>
    <row r="136" spans="1:7" x14ac:dyDescent="0.25">
      <c r="A136" s="58" t="s">
        <v>294</v>
      </c>
      <c r="B136" s="10" t="s">
        <v>295</v>
      </c>
      <c r="C136" s="11">
        <v>0.4</v>
      </c>
      <c r="D136" s="12">
        <f>VLOOKUP(A136,[2]data!$A$8:$F$560,4,FALSE)</f>
        <v>36.521739130434788</v>
      </c>
      <c r="E136" s="13">
        <f>VLOOKUP(A136,[2]data!$A$8:$F$560,6,FALSE)</f>
        <v>42</v>
      </c>
      <c r="F136" s="12">
        <f t="shared" si="8"/>
        <v>38.34782608695653</v>
      </c>
      <c r="G136" s="13">
        <f t="shared" si="9"/>
        <v>44.100000000000009</v>
      </c>
    </row>
    <row r="137" spans="1:7" ht="15.75" thickBot="1" x14ac:dyDescent="0.3">
      <c r="A137" s="59" t="s">
        <v>296</v>
      </c>
      <c r="B137" s="14" t="s">
        <v>297</v>
      </c>
      <c r="C137" s="15">
        <v>0.2</v>
      </c>
      <c r="D137" s="16">
        <f>VLOOKUP(A137,[2]data!$A$8:$F$560,4,FALSE)</f>
        <v>17.39130434782609</v>
      </c>
      <c r="E137" s="17">
        <f>VLOOKUP(A137,[2]data!$A$8:$F$560,6,FALSE)</f>
        <v>20</v>
      </c>
      <c r="F137" s="16">
        <f t="shared" si="8"/>
        <v>18.260869565217394</v>
      </c>
      <c r="G137" s="17">
        <f t="shared" si="9"/>
        <v>21</v>
      </c>
    </row>
    <row r="138" spans="1:7" ht="15.75" thickBot="1" x14ac:dyDescent="0.3">
      <c r="A138" s="59" t="s">
        <v>298</v>
      </c>
      <c r="B138" s="14" t="s">
        <v>299</v>
      </c>
      <c r="C138" s="15">
        <v>0.12</v>
      </c>
      <c r="D138" s="16">
        <f>VLOOKUP(A138,[2]data!$A$8:$F$560,4,FALSE)</f>
        <v>23.478260869565219</v>
      </c>
      <c r="E138" s="17">
        <f>VLOOKUP(A138,[2]data!$A$8:$F$560,6,FALSE)</f>
        <v>27</v>
      </c>
      <c r="F138" s="16">
        <f t="shared" si="8"/>
        <v>24.65217391304348</v>
      </c>
      <c r="G138" s="17">
        <f t="shared" si="9"/>
        <v>28.35</v>
      </c>
    </row>
    <row r="139" spans="1:7" ht="15.75" thickBot="1" x14ac:dyDescent="0.3">
      <c r="A139" s="59" t="s">
        <v>300</v>
      </c>
      <c r="B139" s="14" t="s">
        <v>301</v>
      </c>
      <c r="C139" s="15">
        <v>0.2</v>
      </c>
      <c r="D139" s="16">
        <f>VLOOKUP(A139,[2]data!$A$8:$F$560,4,FALSE)</f>
        <v>18.695652173913047</v>
      </c>
      <c r="E139" s="17">
        <f>VLOOKUP(A139,[2]data!$A$8:$F$560,6,FALSE)</f>
        <v>21.5</v>
      </c>
      <c r="F139" s="16">
        <f t="shared" si="8"/>
        <v>19.630434782608699</v>
      </c>
      <c r="G139" s="17">
        <f t="shared" si="9"/>
        <v>22.575000000000003</v>
      </c>
    </row>
    <row r="140" spans="1:7" ht="15.75" thickBot="1" x14ac:dyDescent="0.3">
      <c r="A140" s="59" t="str">
        <f>[1]data!$A$173</f>
        <v>S50046</v>
      </c>
      <c r="B140" s="14" t="str">
        <f>[1]data!$B$173</f>
        <v>HOME MADE STYLE 0% 150GR</v>
      </c>
      <c r="C140" s="15">
        <f>[1]data!$C$173</f>
        <v>0.15</v>
      </c>
      <c r="D140" s="16">
        <f>VLOOKUP(A140,[2]data!$A$8:$F$560,4,FALSE)</f>
        <v>18.260869565217394</v>
      </c>
      <c r="E140" s="17">
        <f>VLOOKUP(A140,[2]data!$A$8:$F$560,6,FALSE)</f>
        <v>21</v>
      </c>
      <c r="F140" s="16">
        <f t="shared" si="8"/>
        <v>19.173913043478265</v>
      </c>
      <c r="G140" s="17">
        <f t="shared" si="9"/>
        <v>22.050000000000004</v>
      </c>
    </row>
    <row r="141" spans="1:7" ht="15.75" thickBot="1" x14ac:dyDescent="0.3">
      <c r="A141" s="59" t="str">
        <f>[1]data!$A$171</f>
        <v>S61041</v>
      </c>
      <c r="B141" s="14" t="str">
        <f>[1]data!$B$171</f>
        <v xml:space="preserve">GOURMAND BISCUITS 0% AZUCAR 175GR </v>
      </c>
      <c r="C141" s="15">
        <f>[1]data!$C$171</f>
        <v>0.17500000000000002</v>
      </c>
      <c r="D141" s="16">
        <f>VLOOKUP(A141,[2]data!$A$8:$F$560,4,FALSE)</f>
        <v>19.565217391304348</v>
      </c>
      <c r="E141" s="17">
        <f>VLOOKUP(A141,[2]data!$A$8:$F$560,6,FALSE)</f>
        <v>22.5</v>
      </c>
      <c r="F141" s="16">
        <f t="shared" si="8"/>
        <v>20.543478260869566</v>
      </c>
      <c r="G141" s="17">
        <f t="shared" si="9"/>
        <v>23.625</v>
      </c>
    </row>
    <row r="142" spans="1:7" ht="15.75" thickBot="1" x14ac:dyDescent="0.3">
      <c r="A142" s="29"/>
      <c r="B142" s="30" t="s">
        <v>302</v>
      </c>
      <c r="C142" s="31"/>
      <c r="D142" s="31"/>
      <c r="E142" s="32"/>
      <c r="F142" s="31"/>
      <c r="G142" s="32"/>
    </row>
    <row r="143" spans="1:7" x14ac:dyDescent="0.25">
      <c r="A143" s="58" t="s">
        <v>303</v>
      </c>
      <c r="B143" s="10" t="s">
        <v>304</v>
      </c>
      <c r="C143" s="11">
        <v>0.35</v>
      </c>
      <c r="D143" s="12">
        <f>VLOOKUP(A143,[2]data!$A$8:$F$560,4,FALSE)</f>
        <v>30.434782608695656</v>
      </c>
      <c r="E143" s="13">
        <f>VLOOKUP(A143,[2]data!$A$8:$F$560,6,FALSE)</f>
        <v>35</v>
      </c>
      <c r="F143" s="12">
        <f t="shared" ref="F143:F160" si="12">D143*1.05</f>
        <v>31.956521739130441</v>
      </c>
      <c r="G143" s="13">
        <f t="shared" ref="G143:G160" si="13">F143*1.15</f>
        <v>36.750000000000007</v>
      </c>
    </row>
    <row r="144" spans="1:7" ht="15.75" thickBot="1" x14ac:dyDescent="0.3">
      <c r="A144" s="59" t="s">
        <v>305</v>
      </c>
      <c r="B144" s="14" t="s">
        <v>306</v>
      </c>
      <c r="C144" s="15">
        <v>0.105</v>
      </c>
      <c r="D144" s="16">
        <f>VLOOKUP(A144,[2]data!$A$8:$F$560,4,FALSE)</f>
        <v>19.565217391304348</v>
      </c>
      <c r="E144" s="17">
        <f>VLOOKUP(A144,[2]data!$A$8:$F$560,6,FALSE)</f>
        <v>22.5</v>
      </c>
      <c r="F144" s="16">
        <f t="shared" si="12"/>
        <v>20.543478260869566</v>
      </c>
      <c r="G144" s="17">
        <f t="shared" si="13"/>
        <v>23.625</v>
      </c>
    </row>
    <row r="145" spans="1:7" ht="15.75" thickBot="1" x14ac:dyDescent="0.3">
      <c r="A145" s="59" t="s">
        <v>307</v>
      </c>
      <c r="B145" s="14" t="s">
        <v>308</v>
      </c>
      <c r="C145" s="15">
        <v>0.12</v>
      </c>
      <c r="D145" s="16">
        <f>VLOOKUP(A145,[2]data!$A$8:$F$560,4,FALSE)</f>
        <v>19.565217391304348</v>
      </c>
      <c r="E145" s="17">
        <f>VLOOKUP(A145,[2]data!$A$8:$F$560,6,FALSE)</f>
        <v>22.5</v>
      </c>
      <c r="F145" s="16">
        <f t="shared" si="12"/>
        <v>20.543478260869566</v>
      </c>
      <c r="G145" s="17">
        <f t="shared" si="13"/>
        <v>23.625</v>
      </c>
    </row>
    <row r="146" spans="1:7" ht="15.75" thickBot="1" x14ac:dyDescent="0.3">
      <c r="A146" s="59" t="s">
        <v>309</v>
      </c>
      <c r="B146" s="14" t="s">
        <v>310</v>
      </c>
      <c r="C146" s="15">
        <v>0.13999999999999999</v>
      </c>
      <c r="D146" s="16">
        <f>VLOOKUP(A146,[2]data!$A$8:$F$560,4,FALSE)</f>
        <v>19.565217391304348</v>
      </c>
      <c r="E146" s="17">
        <f>VLOOKUP(A146,[2]data!$A$8:$F$560,6,FALSE)</f>
        <v>22.5</v>
      </c>
      <c r="F146" s="16">
        <f t="shared" si="12"/>
        <v>20.543478260869566</v>
      </c>
      <c r="G146" s="17">
        <f t="shared" si="13"/>
        <v>23.625</v>
      </c>
    </row>
    <row r="147" spans="1:7" ht="15.75" thickBot="1" x14ac:dyDescent="0.3">
      <c r="A147" s="59" t="s">
        <v>311</v>
      </c>
      <c r="B147" s="14" t="s">
        <v>312</v>
      </c>
      <c r="C147" s="15">
        <v>0.11000000000000001</v>
      </c>
      <c r="D147" s="16">
        <f>VLOOKUP(A147,[2]data!$A$8:$F$560,4,FALSE)</f>
        <v>17.39130434782609</v>
      </c>
      <c r="E147" s="17">
        <f>VLOOKUP(A147,[2]data!$A$8:$F$560,6,FALSE)</f>
        <v>20</v>
      </c>
      <c r="F147" s="16">
        <f t="shared" si="12"/>
        <v>18.260869565217394</v>
      </c>
      <c r="G147" s="17">
        <f t="shared" si="13"/>
        <v>21</v>
      </c>
    </row>
    <row r="148" spans="1:7" ht="15.75" thickBot="1" x14ac:dyDescent="0.3">
      <c r="A148" s="59" t="s">
        <v>313</v>
      </c>
      <c r="B148" s="14" t="s">
        <v>314</v>
      </c>
      <c r="C148" s="15">
        <v>0.15</v>
      </c>
      <c r="D148" s="16">
        <f>VLOOKUP(A148,[2]data!$A$8:$F$560,4,FALSE)</f>
        <v>22.173913043478262</v>
      </c>
      <c r="E148" s="17">
        <f>VLOOKUP(A148,[2]data!$A$8:$F$560,6,FALSE)</f>
        <v>25.5</v>
      </c>
      <c r="F148" s="16">
        <f t="shared" si="12"/>
        <v>23.282608695652176</v>
      </c>
      <c r="G148" s="17">
        <f t="shared" si="13"/>
        <v>26.774999999999999</v>
      </c>
    </row>
    <row r="149" spans="1:7" ht="15.75" thickBot="1" x14ac:dyDescent="0.3">
      <c r="A149" s="59" t="s">
        <v>315</v>
      </c>
      <c r="B149" s="14" t="s">
        <v>316</v>
      </c>
      <c r="C149" s="15">
        <v>0.16</v>
      </c>
      <c r="D149" s="16">
        <f>VLOOKUP(A149,[2]data!$A$8:$F$560,4,FALSE)</f>
        <v>23.043478260869566</v>
      </c>
      <c r="E149" s="17">
        <f>VLOOKUP(A149,[2]data!$A$8:$F$560,6,FALSE)</f>
        <v>26.5</v>
      </c>
      <c r="F149" s="16">
        <f t="shared" si="12"/>
        <v>24.195652173913047</v>
      </c>
      <c r="G149" s="17">
        <f t="shared" si="13"/>
        <v>27.825000000000003</v>
      </c>
    </row>
    <row r="150" spans="1:7" ht="15.75" thickBot="1" x14ac:dyDescent="0.3">
      <c r="A150" s="59" t="s">
        <v>317</v>
      </c>
      <c r="B150" s="14" t="s">
        <v>318</v>
      </c>
      <c r="C150" s="15">
        <v>0.16</v>
      </c>
      <c r="D150" s="16">
        <f>VLOOKUP(A150,[2]data!$A$8:$F$560,4,FALSE)</f>
        <v>23.043478260869566</v>
      </c>
      <c r="E150" s="17">
        <f>VLOOKUP(A150,[2]data!$A$8:$F$560,6,FALSE)</f>
        <v>26.5</v>
      </c>
      <c r="F150" s="16">
        <f t="shared" si="12"/>
        <v>24.195652173913047</v>
      </c>
      <c r="G150" s="17">
        <f t="shared" si="13"/>
        <v>27.825000000000003</v>
      </c>
    </row>
    <row r="151" spans="1:7" ht="15.75" thickBot="1" x14ac:dyDescent="0.3">
      <c r="A151" s="59" t="s">
        <v>319</v>
      </c>
      <c r="B151" s="14" t="s">
        <v>320</v>
      </c>
      <c r="C151" s="15">
        <v>3.8000000000000006E-2</v>
      </c>
      <c r="D151" s="16">
        <f>VLOOKUP(A151,[2]data!$A$8:$F$560,4,FALSE)</f>
        <v>5.6521739130434785</v>
      </c>
      <c r="E151" s="17">
        <f>VLOOKUP(A151,[2]data!$A$8:$F$560,6,FALSE)</f>
        <v>6.5</v>
      </c>
      <c r="F151" s="16">
        <f t="shared" si="12"/>
        <v>5.9347826086956523</v>
      </c>
      <c r="G151" s="17">
        <f t="shared" si="13"/>
        <v>6.8249999999999993</v>
      </c>
    </row>
    <row r="152" spans="1:7" ht="15.75" thickBot="1" x14ac:dyDescent="0.3">
      <c r="A152" s="59" t="s">
        <v>321</v>
      </c>
      <c r="B152" s="14" t="s">
        <v>322</v>
      </c>
      <c r="C152" s="15">
        <v>0.15</v>
      </c>
      <c r="D152" s="16">
        <f>VLOOKUP(A152,[2]data!$A$8:$F$560,4,FALSE)</f>
        <v>13.913043478260871</v>
      </c>
      <c r="E152" s="17">
        <f>VLOOKUP(A152,[2]data!$A$8:$F$560,6,FALSE)</f>
        <v>16</v>
      </c>
      <c r="F152" s="16">
        <f t="shared" si="12"/>
        <v>14.608695652173916</v>
      </c>
      <c r="G152" s="17">
        <f t="shared" si="13"/>
        <v>16.8</v>
      </c>
    </row>
    <row r="153" spans="1:7" ht="15.75" thickBot="1" x14ac:dyDescent="0.3">
      <c r="A153" s="59" t="s">
        <v>323</v>
      </c>
      <c r="B153" s="14" t="s">
        <v>324</v>
      </c>
      <c r="C153" s="15">
        <v>0.15</v>
      </c>
      <c r="D153" s="16">
        <f>VLOOKUP(A153,[2]data!$A$8:$F$560,4,FALSE)</f>
        <v>13.913043478260871</v>
      </c>
      <c r="E153" s="17">
        <f>VLOOKUP(A153,[2]data!$A$8:$F$560,6,FALSE)</f>
        <v>16</v>
      </c>
      <c r="F153" s="16">
        <f t="shared" si="12"/>
        <v>14.608695652173916</v>
      </c>
      <c r="G153" s="17">
        <f t="shared" si="13"/>
        <v>16.8</v>
      </c>
    </row>
    <row r="154" spans="1:7" ht="15.75" thickBot="1" x14ac:dyDescent="0.3">
      <c r="A154" s="60" t="s">
        <v>325</v>
      </c>
      <c r="B154" s="18" t="s">
        <v>326</v>
      </c>
      <c r="C154" s="19">
        <v>3.7999999999999999E-2</v>
      </c>
      <c r="D154" s="20">
        <f>VLOOKUP(A154,[2]data!$A$8:$F$560,4,FALSE)</f>
        <v>5.6521739130434785</v>
      </c>
      <c r="E154" s="21">
        <f>VLOOKUP(A154,[2]data!$A$8:$F$560,6,FALSE)</f>
        <v>6.5</v>
      </c>
      <c r="F154" s="20">
        <f t="shared" si="12"/>
        <v>5.9347826086956523</v>
      </c>
      <c r="G154" s="21">
        <f t="shared" si="13"/>
        <v>6.8249999999999993</v>
      </c>
    </row>
    <row r="155" spans="1:7" ht="15.75" thickBot="1" x14ac:dyDescent="0.3">
      <c r="A155" s="29"/>
      <c r="B155" s="30" t="s">
        <v>327</v>
      </c>
      <c r="C155" s="31"/>
      <c r="D155" s="31"/>
      <c r="E155" s="32"/>
      <c r="F155" s="31"/>
      <c r="G155" s="32"/>
    </row>
    <row r="156" spans="1:7" x14ac:dyDescent="0.25">
      <c r="A156" s="58" t="s">
        <v>328</v>
      </c>
      <c r="B156" s="10" t="s">
        <v>329</v>
      </c>
      <c r="C156" s="11">
        <v>0.35</v>
      </c>
      <c r="D156" s="12">
        <f>VLOOKUP(A156,[2]data!$A$8:$F$560,4,FALSE)</f>
        <v>28.260869565217394</v>
      </c>
      <c r="E156" s="13">
        <f>VLOOKUP(A156,[2]data!$A$8:$F$560,6,FALSE)</f>
        <v>32.5</v>
      </c>
      <c r="F156" s="12">
        <f t="shared" si="12"/>
        <v>29.673913043478265</v>
      </c>
      <c r="G156" s="13">
        <f t="shared" si="13"/>
        <v>34.125</v>
      </c>
    </row>
    <row r="157" spans="1:7" ht="15.75" thickBot="1" x14ac:dyDescent="0.3">
      <c r="A157" s="59" t="s">
        <v>330</v>
      </c>
      <c r="B157" s="14" t="s">
        <v>331</v>
      </c>
      <c r="C157" s="15">
        <v>0.35</v>
      </c>
      <c r="D157" s="16">
        <f>VLOOKUP(A157,[2]data!$A$8:$F$560,4,FALSE)</f>
        <v>28.260869565217394</v>
      </c>
      <c r="E157" s="17">
        <f>VLOOKUP(A157,[2]data!$A$8:$F$560,6,FALSE)</f>
        <v>32.5</v>
      </c>
      <c r="F157" s="16">
        <f t="shared" si="12"/>
        <v>29.673913043478265</v>
      </c>
      <c r="G157" s="17">
        <f t="shared" si="13"/>
        <v>34.125</v>
      </c>
    </row>
    <row r="158" spans="1:7" ht="15.75" thickBot="1" x14ac:dyDescent="0.3">
      <c r="A158" s="59" t="s">
        <v>332</v>
      </c>
      <c r="B158" s="14" t="s">
        <v>333</v>
      </c>
      <c r="C158" s="15">
        <v>0.125</v>
      </c>
      <c r="D158" s="16">
        <f>VLOOKUP(A158,[2]data!$A$8:$F$560,4,FALSE)</f>
        <v>15.65217391304348</v>
      </c>
      <c r="E158" s="17">
        <f>VLOOKUP(A158,[2]data!$A$8:$F$560,6,FALSE)</f>
        <v>18</v>
      </c>
      <c r="F158" s="16">
        <f t="shared" si="12"/>
        <v>16.434782608695656</v>
      </c>
      <c r="G158" s="17">
        <f t="shared" si="13"/>
        <v>18.900000000000002</v>
      </c>
    </row>
    <row r="159" spans="1:7" ht="15.75" thickBot="1" x14ac:dyDescent="0.3">
      <c r="A159" s="59" t="s">
        <v>334</v>
      </c>
      <c r="B159" s="14" t="s">
        <v>335</v>
      </c>
      <c r="C159" s="15">
        <v>0.19999999999999998</v>
      </c>
      <c r="D159" s="16">
        <f>VLOOKUP(A159,[2]data!$A$8:$F$560,4,FALSE)</f>
        <v>13.478260869565219</v>
      </c>
      <c r="E159" s="17">
        <f>VLOOKUP(A159,[2]data!$A$8:$F$560,6,FALSE)</f>
        <v>15.5</v>
      </c>
      <c r="F159" s="16">
        <f t="shared" si="12"/>
        <v>14.15217391304348</v>
      </c>
      <c r="G159" s="17">
        <f t="shared" si="13"/>
        <v>16.275000000000002</v>
      </c>
    </row>
    <row r="160" spans="1:7" ht="15.75" thickBot="1" x14ac:dyDescent="0.3">
      <c r="A160" s="60" t="s">
        <v>336</v>
      </c>
      <c r="B160" s="18" t="s">
        <v>337</v>
      </c>
      <c r="C160" s="19">
        <v>0.2</v>
      </c>
      <c r="D160" s="20">
        <f>VLOOKUP(A160,[2]data!$A$8:$F$560,4,FALSE)</f>
        <v>13.478260869565219</v>
      </c>
      <c r="E160" s="21">
        <f>VLOOKUP(A160,[2]data!$A$8:$F$560,6,FALSE)</f>
        <v>15.5</v>
      </c>
      <c r="F160" s="20">
        <f t="shared" si="12"/>
        <v>14.15217391304348</v>
      </c>
      <c r="G160" s="21">
        <f t="shared" si="13"/>
        <v>16.275000000000002</v>
      </c>
    </row>
    <row r="161" spans="1:7" ht="51.75" customHeight="1" thickBot="1" x14ac:dyDescent="0.3">
      <c r="A161" s="61"/>
      <c r="B161" s="62" t="s">
        <v>4</v>
      </c>
      <c r="C161" s="5" t="s">
        <v>5</v>
      </c>
      <c r="D161" s="62" t="s">
        <v>6</v>
      </c>
      <c r="E161" s="62" t="s">
        <v>7</v>
      </c>
      <c r="F161" s="62" t="s">
        <v>6</v>
      </c>
      <c r="G161" s="62" t="s">
        <v>7</v>
      </c>
    </row>
    <row r="162" spans="1:7" ht="15.75" thickBot="1" x14ac:dyDescent="0.3">
      <c r="A162" s="29"/>
      <c r="B162" s="30" t="s">
        <v>338</v>
      </c>
      <c r="C162" s="31"/>
      <c r="D162" s="31"/>
      <c r="E162" s="32"/>
      <c r="F162" s="31"/>
      <c r="G162" s="32"/>
    </row>
    <row r="163" spans="1:7" x14ac:dyDescent="0.25">
      <c r="A163" s="58" t="s">
        <v>379</v>
      </c>
      <c r="B163" s="10" t="s">
        <v>380</v>
      </c>
      <c r="C163" s="11">
        <v>0.15</v>
      </c>
      <c r="D163" s="12">
        <f>VLOOKUP(A163,[2]data!$A$8:$F$560,4,FALSE)</f>
        <v>22.608695652173914</v>
      </c>
      <c r="E163" s="13">
        <f>VLOOKUP(A163,[2]data!$A$8:$F$560,6,FALSE)</f>
        <v>26</v>
      </c>
      <c r="F163" s="12">
        <f t="shared" ref="F163:F182" si="14">D163*1.05</f>
        <v>23.739130434782609</v>
      </c>
      <c r="G163" s="13">
        <f t="shared" ref="G163:G182" si="15">F163*1.15</f>
        <v>27.299999999999997</v>
      </c>
    </row>
    <row r="164" spans="1:7" x14ac:dyDescent="0.25">
      <c r="A164" s="59" t="s">
        <v>381</v>
      </c>
      <c r="B164" s="14" t="s">
        <v>382</v>
      </c>
      <c r="C164" s="22">
        <v>0.15</v>
      </c>
      <c r="D164" s="23">
        <f>VLOOKUP(A164,[2]data!$A$8:$F$560,4,FALSE)</f>
        <v>22.608695652173914</v>
      </c>
      <c r="E164" s="24">
        <f>VLOOKUP(A164,[2]data!$A$8:$F$560,6,FALSE)</f>
        <v>26</v>
      </c>
      <c r="F164" s="23">
        <f t="shared" si="14"/>
        <v>23.739130434782609</v>
      </c>
      <c r="G164" s="24">
        <f t="shared" si="15"/>
        <v>27.299999999999997</v>
      </c>
    </row>
    <row r="165" spans="1:7" x14ac:dyDescent="0.25">
      <c r="A165" s="59" t="s">
        <v>383</v>
      </c>
      <c r="B165" s="14" t="s">
        <v>384</v>
      </c>
      <c r="C165" s="22">
        <v>0.15</v>
      </c>
      <c r="D165" s="23">
        <f>VLOOKUP(A165,[2]data!$A$8:$F$560,4,FALSE)</f>
        <v>22.608695652173914</v>
      </c>
      <c r="E165" s="24">
        <f>VLOOKUP(A165,[2]data!$A$8:$F$560,6,FALSE)</f>
        <v>26</v>
      </c>
      <c r="F165" s="23">
        <f t="shared" si="14"/>
        <v>23.739130434782609</v>
      </c>
      <c r="G165" s="24">
        <f t="shared" si="15"/>
        <v>27.299999999999997</v>
      </c>
    </row>
    <row r="166" spans="1:7" x14ac:dyDescent="0.25">
      <c r="A166" s="59" t="s">
        <v>385</v>
      </c>
      <c r="B166" s="14" t="s">
        <v>386</v>
      </c>
      <c r="C166" s="22">
        <v>0.15</v>
      </c>
      <c r="D166" s="23">
        <f>VLOOKUP(A166,[2]data!$A$8:$F$560,4,FALSE)</f>
        <v>22.608695652173914</v>
      </c>
      <c r="E166" s="24">
        <f>VLOOKUP(A166,[2]data!$A$8:$F$560,6,FALSE)</f>
        <v>26</v>
      </c>
      <c r="F166" s="23">
        <f t="shared" si="14"/>
        <v>23.739130434782609</v>
      </c>
      <c r="G166" s="24">
        <f t="shared" si="15"/>
        <v>27.299999999999997</v>
      </c>
    </row>
    <row r="167" spans="1:7" x14ac:dyDescent="0.25">
      <c r="A167" s="59" t="s">
        <v>387</v>
      </c>
      <c r="B167" s="14" t="s">
        <v>388</v>
      </c>
      <c r="C167" s="22">
        <v>0.15</v>
      </c>
      <c r="D167" s="23">
        <f>VLOOKUP(A167,[2]data!$A$8:$F$560,4,FALSE)</f>
        <v>22.608695652173914</v>
      </c>
      <c r="E167" s="24">
        <f>VLOOKUP(A167,[2]data!$A$8:$F$560,6,FALSE)</f>
        <v>26</v>
      </c>
      <c r="F167" s="23">
        <f t="shared" si="14"/>
        <v>23.739130434782609</v>
      </c>
      <c r="G167" s="24">
        <f t="shared" si="15"/>
        <v>27.299999999999997</v>
      </c>
    </row>
    <row r="168" spans="1:7" x14ac:dyDescent="0.25">
      <c r="A168" s="59" t="s">
        <v>389</v>
      </c>
      <c r="B168" s="14" t="s">
        <v>390</v>
      </c>
      <c r="C168" s="22">
        <v>0.15</v>
      </c>
      <c r="D168" s="23">
        <f>VLOOKUP(A168,[2]data!$A$8:$F$560,4,FALSE)</f>
        <v>22.608695652173914</v>
      </c>
      <c r="E168" s="24">
        <f>VLOOKUP(A168,[2]data!$A$8:$F$560,6,FALSE)</f>
        <v>26</v>
      </c>
      <c r="F168" s="23">
        <f t="shared" si="14"/>
        <v>23.739130434782609</v>
      </c>
      <c r="G168" s="24">
        <f t="shared" si="15"/>
        <v>27.299999999999997</v>
      </c>
    </row>
    <row r="169" spans="1:7" x14ac:dyDescent="0.25">
      <c r="A169" s="59" t="s">
        <v>391</v>
      </c>
      <c r="B169" s="14" t="s">
        <v>392</v>
      </c>
      <c r="C169" s="22">
        <v>7.1999999999999995E-2</v>
      </c>
      <c r="D169" s="23">
        <f>VLOOKUP(A169,[2]data!$A$8:$F$560,4,FALSE)</f>
        <v>10.434782608695652</v>
      </c>
      <c r="E169" s="24">
        <f>VLOOKUP(A169,[2]data!$A$8:$F$560,6,FALSE)</f>
        <v>12</v>
      </c>
      <c r="F169" s="23">
        <f t="shared" si="14"/>
        <v>10.956521739130435</v>
      </c>
      <c r="G169" s="24">
        <f t="shared" si="15"/>
        <v>12.6</v>
      </c>
    </row>
    <row r="170" spans="1:7" x14ac:dyDescent="0.25">
      <c r="A170" s="59" t="s">
        <v>393</v>
      </c>
      <c r="B170" s="14" t="s">
        <v>394</v>
      </c>
      <c r="C170" s="22">
        <v>7.1999999999999995E-2</v>
      </c>
      <c r="D170" s="23">
        <f>VLOOKUP(A170,[2]data!$A$8:$F$560,4,FALSE)</f>
        <v>10.434782608695652</v>
      </c>
      <c r="E170" s="24">
        <f>VLOOKUP(A170,[2]data!$A$8:$F$560,6,FALSE)</f>
        <v>12</v>
      </c>
      <c r="F170" s="23">
        <f t="shared" si="14"/>
        <v>10.956521739130435</v>
      </c>
      <c r="G170" s="24">
        <f t="shared" si="15"/>
        <v>12.6</v>
      </c>
    </row>
    <row r="171" spans="1:7" x14ac:dyDescent="0.25">
      <c r="A171" s="59" t="s">
        <v>395</v>
      </c>
      <c r="B171" s="14" t="s">
        <v>396</v>
      </c>
      <c r="C171" s="22">
        <v>7.1999999999999995E-2</v>
      </c>
      <c r="D171" s="23">
        <f>VLOOKUP(A171,[2]data!$A$8:$F$560,4,FALSE)</f>
        <v>10.434782608695652</v>
      </c>
      <c r="E171" s="24">
        <f>VLOOKUP(A171,[2]data!$A$8:$F$560,6,FALSE)</f>
        <v>12</v>
      </c>
      <c r="F171" s="23">
        <f t="shared" si="14"/>
        <v>10.956521739130435</v>
      </c>
      <c r="G171" s="24">
        <f t="shared" si="15"/>
        <v>12.6</v>
      </c>
    </row>
    <row r="172" spans="1:7" x14ac:dyDescent="0.25">
      <c r="A172" s="59" t="s">
        <v>397</v>
      </c>
      <c r="B172" s="14" t="s">
        <v>398</v>
      </c>
      <c r="C172" s="22">
        <v>7.1999999999999995E-2</v>
      </c>
      <c r="D172" s="23">
        <f>VLOOKUP(A172,[2]data!$A$8:$F$560,4,FALSE)</f>
        <v>10.434782608695652</v>
      </c>
      <c r="E172" s="24">
        <f>VLOOKUP(A172,[2]data!$A$8:$F$560,6,FALSE)</f>
        <v>12</v>
      </c>
      <c r="F172" s="23">
        <f t="shared" si="14"/>
        <v>10.956521739130435</v>
      </c>
      <c r="G172" s="24">
        <f t="shared" si="15"/>
        <v>12.6</v>
      </c>
    </row>
    <row r="173" spans="1:7" x14ac:dyDescent="0.25">
      <c r="A173" s="59" t="s">
        <v>399</v>
      </c>
      <c r="B173" s="14" t="s">
        <v>400</v>
      </c>
      <c r="C173" s="22">
        <v>0.09</v>
      </c>
      <c r="D173" s="23">
        <f>VLOOKUP(A173,[2]data!$A$8:$F$560,4,FALSE)</f>
        <v>13.043478260869566</v>
      </c>
      <c r="E173" s="24">
        <f>VLOOKUP(A173,[2]data!$A$8:$F$560,6,FALSE)</f>
        <v>15</v>
      </c>
      <c r="F173" s="23">
        <f t="shared" si="14"/>
        <v>13.695652173913045</v>
      </c>
      <c r="G173" s="24">
        <f t="shared" si="15"/>
        <v>15.75</v>
      </c>
    </row>
    <row r="174" spans="1:7" x14ac:dyDescent="0.25">
      <c r="A174" s="59" t="s">
        <v>401</v>
      </c>
      <c r="B174" s="14" t="s">
        <v>402</v>
      </c>
      <c r="C174" s="15">
        <v>7.4999999999999997E-2</v>
      </c>
      <c r="D174" s="16">
        <f>VLOOKUP(A174,[2]data!$A$8:$F$560,4,FALSE)</f>
        <v>12.173913043478262</v>
      </c>
      <c r="E174" s="17">
        <f>VLOOKUP(A174,[2]data!$A$8:$F$560,6,FALSE)</f>
        <v>14</v>
      </c>
      <c r="F174" s="16">
        <f t="shared" si="14"/>
        <v>12.782608695652176</v>
      </c>
      <c r="G174" s="17">
        <f t="shared" si="15"/>
        <v>14.700000000000001</v>
      </c>
    </row>
    <row r="175" spans="1:7" x14ac:dyDescent="0.25">
      <c r="A175" s="59" t="s">
        <v>403</v>
      </c>
      <c r="B175" s="14" t="s">
        <v>404</v>
      </c>
      <c r="C175" s="15">
        <v>0.08</v>
      </c>
      <c r="D175" s="16">
        <f>VLOOKUP(A175,[2]data!$A$8:$F$560,4,FALSE)</f>
        <v>12.173913043478262</v>
      </c>
      <c r="E175" s="17">
        <f>VLOOKUP(A175,[2]data!$A$8:$F$560,6,FALSE)</f>
        <v>14</v>
      </c>
      <c r="F175" s="16">
        <f t="shared" si="14"/>
        <v>12.782608695652176</v>
      </c>
      <c r="G175" s="17">
        <f t="shared" si="15"/>
        <v>14.700000000000001</v>
      </c>
    </row>
    <row r="176" spans="1:7" x14ac:dyDescent="0.25">
      <c r="A176" s="59" t="s">
        <v>405</v>
      </c>
      <c r="B176" s="14" t="s">
        <v>406</v>
      </c>
      <c r="C176" s="15">
        <v>0.08</v>
      </c>
      <c r="D176" s="16">
        <f>VLOOKUP(A176,[2]data!$A$8:$F$560,4,FALSE)</f>
        <v>12.173913043478262</v>
      </c>
      <c r="E176" s="17">
        <f>VLOOKUP(A176,[2]data!$A$8:$F$560,6,FALSE)</f>
        <v>14</v>
      </c>
      <c r="F176" s="16">
        <f t="shared" si="14"/>
        <v>12.782608695652176</v>
      </c>
      <c r="G176" s="17">
        <f t="shared" si="15"/>
        <v>14.700000000000001</v>
      </c>
    </row>
    <row r="177" spans="1:7" x14ac:dyDescent="0.25">
      <c r="A177" s="59" t="s">
        <v>407</v>
      </c>
      <c r="B177" s="14" t="s">
        <v>408</v>
      </c>
      <c r="C177" s="15">
        <v>0.08</v>
      </c>
      <c r="D177" s="16">
        <f>VLOOKUP(A177,[2]data!$A$8:$F$560,4,FALSE)</f>
        <v>13.043478260869566</v>
      </c>
      <c r="E177" s="17">
        <f>VLOOKUP(A177,[2]data!$A$8:$F$560,6,FALSE)</f>
        <v>15</v>
      </c>
      <c r="F177" s="16">
        <f t="shared" si="14"/>
        <v>13.695652173913045</v>
      </c>
      <c r="G177" s="17">
        <f t="shared" si="15"/>
        <v>15.75</v>
      </c>
    </row>
    <row r="178" spans="1:7" x14ac:dyDescent="0.25">
      <c r="A178" s="59" t="s">
        <v>409</v>
      </c>
      <c r="B178" s="14" t="s">
        <v>410</v>
      </c>
      <c r="C178" s="15">
        <v>0.25</v>
      </c>
      <c r="D178" s="16">
        <f>VLOOKUP(A178,[2]data!$A$8:$F$560,4,FALSE)</f>
        <v>26.086956521739133</v>
      </c>
      <c r="E178" s="17">
        <f>VLOOKUP(A178,[2]data!$A$8:$F$560,6,FALSE)</f>
        <v>30</v>
      </c>
      <c r="F178" s="16">
        <f t="shared" si="14"/>
        <v>27.39130434782609</v>
      </c>
      <c r="G178" s="17">
        <f t="shared" si="15"/>
        <v>31.5</v>
      </c>
    </row>
    <row r="179" spans="1:7" x14ac:dyDescent="0.25">
      <c r="A179" s="59" t="s">
        <v>411</v>
      </c>
      <c r="B179" s="14" t="s">
        <v>412</v>
      </c>
      <c r="C179" s="15">
        <v>0.25</v>
      </c>
      <c r="D179" s="16">
        <f>VLOOKUP(A179,[2]data!$A$8:$F$560,4,FALSE)</f>
        <v>26.086956521739133</v>
      </c>
      <c r="E179" s="17">
        <f>VLOOKUP(A179,[2]data!$A$8:$F$560,6,FALSE)</f>
        <v>30</v>
      </c>
      <c r="F179" s="16">
        <f t="shared" si="14"/>
        <v>27.39130434782609</v>
      </c>
      <c r="G179" s="17">
        <f t="shared" si="15"/>
        <v>31.5</v>
      </c>
    </row>
    <row r="180" spans="1:7" x14ac:dyDescent="0.25">
      <c r="A180" s="59" t="s">
        <v>413</v>
      </c>
      <c r="B180" s="14" t="s">
        <v>414</v>
      </c>
      <c r="C180" s="15">
        <v>0.25</v>
      </c>
      <c r="D180" s="16">
        <f>VLOOKUP(A180,[2]data!$A$8:$F$560,4,FALSE)</f>
        <v>21.739130434782609</v>
      </c>
      <c r="E180" s="17">
        <f>VLOOKUP(A180,[2]data!$A$8:$F$560,6,FALSE)</f>
        <v>25</v>
      </c>
      <c r="F180" s="16">
        <f t="shared" si="14"/>
        <v>22.826086956521742</v>
      </c>
      <c r="G180" s="17">
        <f t="shared" si="15"/>
        <v>26.25</v>
      </c>
    </row>
    <row r="181" spans="1:7" x14ac:dyDescent="0.25">
      <c r="A181" s="59" t="s">
        <v>415</v>
      </c>
      <c r="B181" s="14" t="s">
        <v>416</v>
      </c>
      <c r="C181" s="15">
        <v>0.25</v>
      </c>
      <c r="D181" s="16">
        <f>VLOOKUP(A181,[2]data!$A$8:$F$560,4,FALSE)</f>
        <v>20.869565217391305</v>
      </c>
      <c r="E181" s="17">
        <f>VLOOKUP(A181,[2]data!$A$8:$F$560,6,FALSE)</f>
        <v>24</v>
      </c>
      <c r="F181" s="16">
        <f t="shared" si="14"/>
        <v>21.913043478260871</v>
      </c>
      <c r="G181" s="17">
        <f t="shared" si="15"/>
        <v>25.2</v>
      </c>
    </row>
    <row r="182" spans="1:7" ht="15.75" thickBot="1" x14ac:dyDescent="0.3">
      <c r="A182" s="60" t="s">
        <v>417</v>
      </c>
      <c r="B182" s="18" t="s">
        <v>418</v>
      </c>
      <c r="C182" s="19">
        <v>0.25</v>
      </c>
      <c r="D182" s="20">
        <f>VLOOKUP(A182,[2]data!$A$8:$F$560,4,FALSE)</f>
        <v>20.869565217391305</v>
      </c>
      <c r="E182" s="21">
        <f>VLOOKUP(A182,[2]data!$A$8:$F$560,6,FALSE)</f>
        <v>24</v>
      </c>
      <c r="F182" s="20">
        <f t="shared" si="14"/>
        <v>21.913043478260871</v>
      </c>
      <c r="G182" s="21">
        <f t="shared" si="15"/>
        <v>25.2</v>
      </c>
    </row>
    <row r="184" spans="1:7" x14ac:dyDescent="0.25">
      <c r="B184" s="85" t="s">
        <v>432</v>
      </c>
    </row>
  </sheetData>
  <mergeCells count="4">
    <mergeCell ref="D6:E6"/>
    <mergeCell ref="F6:G6"/>
    <mergeCell ref="D7:E7"/>
    <mergeCell ref="F7:G7"/>
  </mergeCells>
  <pageMargins left="0.70866141732283472" right="0.70866141732283472" top="0.74803149606299213" bottom="0.74803149606299213" header="0.31496062992125984" footer="0.31496062992125984"/>
  <pageSetup paperSize="9" scale="59" fitToHeight="5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 CASE</vt:lpstr>
      <vt:lpstr>PER PACK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Candido Calderon</dc:creator>
  <cp:lastModifiedBy>Luis Murillo</cp:lastModifiedBy>
  <cp:lastPrinted>2024-05-06T11:06:28Z</cp:lastPrinted>
  <dcterms:created xsi:type="dcterms:W3CDTF">2024-05-03T06:39:43Z</dcterms:created>
  <dcterms:modified xsi:type="dcterms:W3CDTF">2025-05-15T09:52:29Z</dcterms:modified>
</cp:coreProperties>
</file>